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Gruppe 3 und 4" sheetId="1" r:id="rId1"/>
  </sheets>
  <definedNames>
    <definedName name="_xlnm.Print_Area" localSheetId="0">'Gruppe 3 und 4'!$A$1:$BD$70</definedName>
  </definedNames>
  <calcPr fullCalcOnLoad="1"/>
</workbook>
</file>

<file path=xl/sharedStrings.xml><?xml version="1.0" encoding="utf-8"?>
<sst xmlns="http://schemas.openxmlformats.org/spreadsheetml/2006/main" count="213" uniqueCount="49">
  <si>
    <t>Am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</si>
  <si>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</si>
  <si>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</si>
  <si>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</si>
  <si>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</si>
  <si>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</si>
  <si>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</si>
  <si>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</si>
  <si>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</si>
  <si>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</si>
  <si>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</si>
  <si>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</si>
  <si>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</si>
  <si>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</si>
  <si>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</si>
  <si>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</si>
  <si>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</si>
  <si>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</si>
  <si>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</si>
  <si>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</si>
  <si>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</si>
  <si>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</si>
  <si>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</si>
  <si>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</si>
  <si>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</si>
  <si>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</si>
  <si>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</si>
  <si>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</si>
  <si>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</si>
  <si>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</si>
  <si>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Platz</t>
  </si>
  <si>
    <t>6.</t>
  </si>
  <si>
    <t>JSG Lünern Hemmerde</t>
  </si>
  <si>
    <t>Internationales U10 Automobile Hülpert Indoor Masters</t>
  </si>
  <si>
    <r>
      <t xml:space="preserve">präsentiert von </t>
    </r>
    <r>
      <rPr>
        <b/>
        <sz val="12"/>
        <color indexed="8"/>
        <rFont val="Arial"/>
        <family val="2"/>
      </rPr>
      <t>www.ptsports.de</t>
    </r>
  </si>
  <si>
    <t>und</t>
  </si>
  <si>
    <t>in den Hellweg Sporthallen, Palaiseaustr. 1, 59425 Unna</t>
  </si>
  <si>
    <t>Brighton Hove&amp; Albion</t>
  </si>
  <si>
    <t>SuS Kaiserau</t>
  </si>
  <si>
    <t>Westfalia Rhynern I</t>
  </si>
  <si>
    <t>Brinkumer SV</t>
  </si>
  <si>
    <t>Hertha BSC Berlin</t>
  </si>
  <si>
    <t>VfL Wolfsburg</t>
  </si>
  <si>
    <t>DSC Arminia Bielefeld</t>
  </si>
  <si>
    <t>Westfalia Rhynern II</t>
  </si>
  <si>
    <t>BSV Heeren</t>
  </si>
  <si>
    <t>Hammer SpVg</t>
  </si>
  <si>
    <t>FSV Mainz 05</t>
  </si>
  <si>
    <t>Werder Bremen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</si>
</sst>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[$-407]General"/>
    <numFmt numFmtId="171" formatCode="[$-407]dd&quot;.&quot;mm&quot;.&quot;yyyy"/>
    <numFmt numFmtId="172" formatCode="[$-407]hh&quot;:&quot;mm"/>
    <numFmt numFmtId="173" formatCode="[$-407]mm&quot;:&quot;ss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17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0" fontId="58" fillId="0" borderId="0" xfId="53" applyFont="1">
      <alignment/>
      <protection/>
    </xf>
    <xf numFmtId="170" fontId="58" fillId="0" borderId="0" xfId="53" applyFont="1" applyAlignment="1">
      <alignment horizontal="right"/>
      <protection/>
    </xf>
    <xf numFmtId="170" fontId="50" fillId="0" borderId="0" xfId="53" applyFont="1" applyAlignment="1">
      <alignment horizontal="right"/>
      <protection/>
    </xf>
    <xf numFmtId="170" fontId="50" fillId="0" borderId="0" xfId="53" applyFont="1">
      <alignment/>
      <protection/>
    </xf>
    <xf numFmtId="170" fontId="59" fillId="0" borderId="21" xfId="53" applyFont="1" applyBorder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3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0" fontId="60" fillId="0" borderId="0" xfId="53" applyFont="1" applyFill="1" applyBorder="1" applyAlignment="1">
      <alignment horizontal="center" vertical="center"/>
      <protection/>
    </xf>
    <xf numFmtId="170" fontId="61" fillId="0" borderId="0" xfId="53" applyFont="1" applyFill="1" applyBorder="1" applyAlignment="1">
      <alignment horizontal="center"/>
      <protection/>
    </xf>
    <xf numFmtId="170" fontId="58" fillId="0" borderId="0" xfId="53" applyFont="1" applyFill="1" applyBorder="1" applyAlignment="1">
      <alignment horizontal="center"/>
      <protection/>
    </xf>
    <xf numFmtId="170" fontId="58" fillId="0" borderId="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4" borderId="0" xfId="0" applyFont="1" applyFill="1" applyBorder="1" applyAlignment="1">
      <alignment horizontal="left" shrinkToFit="1"/>
    </xf>
    <xf numFmtId="0" fontId="6" fillId="34" borderId="54" xfId="0" applyFont="1" applyFill="1" applyBorder="1" applyAlignment="1">
      <alignment horizontal="left" shrinkToFit="1"/>
    </xf>
    <xf numFmtId="0" fontId="6" fillId="34" borderId="33" xfId="0" applyFont="1" applyFill="1" applyBorder="1" applyAlignment="1">
      <alignment horizontal="left" shrinkToFit="1"/>
    </xf>
    <xf numFmtId="0" fontId="6" fillId="34" borderId="55" xfId="0" applyFont="1" applyFill="1" applyBorder="1" applyAlignment="1">
      <alignment horizontal="left" shrinkToFi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3" borderId="0" xfId="0" applyFont="1" applyFill="1" applyBorder="1" applyAlignment="1">
      <alignment horizontal="left" shrinkToFit="1"/>
    </xf>
    <xf numFmtId="0" fontId="6" fillId="33" borderId="54" xfId="0" applyFont="1" applyFill="1" applyBorder="1" applyAlignment="1">
      <alignment horizontal="left" shrinkToFit="1"/>
    </xf>
    <xf numFmtId="170" fontId="59" fillId="0" borderId="21" xfId="53" applyFont="1" applyFill="1" applyBorder="1" applyAlignment="1">
      <alignment horizontal="center"/>
      <protection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shrinkToFit="1"/>
    </xf>
    <xf numFmtId="0" fontId="6" fillId="33" borderId="58" xfId="0" applyFont="1" applyFill="1" applyBorder="1" applyAlignment="1">
      <alignment horizontal="left" shrinkToFit="1"/>
    </xf>
    <xf numFmtId="0" fontId="6" fillId="34" borderId="57" xfId="0" applyFont="1" applyFill="1" applyBorder="1" applyAlignment="1">
      <alignment horizontal="left" shrinkToFit="1"/>
    </xf>
    <xf numFmtId="0" fontId="6" fillId="34" borderId="58" xfId="0" applyFont="1" applyFill="1" applyBorder="1" applyAlignment="1">
      <alignment horizontal="left" shrinkToFit="1"/>
    </xf>
    <xf numFmtId="171" fontId="59" fillId="0" borderId="0" xfId="53" applyNumberFormat="1" applyFont="1" applyFill="1" applyBorder="1" applyAlignment="1">
      <alignment horizontal="center"/>
      <protection/>
    </xf>
    <xf numFmtId="173" fontId="59" fillId="0" borderId="21" xfId="53" applyNumberFormat="1" applyFont="1" applyFill="1" applyBorder="1" applyAlignment="1">
      <alignment horizontal="center"/>
      <protection/>
    </xf>
    <xf numFmtId="172" fontId="59" fillId="0" borderId="21" xfId="53" applyNumberFormat="1" applyFont="1" applyFill="1" applyBorder="1" applyAlignment="1">
      <alignment horizontal="center"/>
      <protection/>
    </xf>
    <xf numFmtId="0" fontId="6" fillId="33" borderId="33" xfId="0" applyFont="1" applyFill="1" applyBorder="1" applyAlignment="1">
      <alignment horizontal="left" shrinkToFit="1"/>
    </xf>
    <xf numFmtId="0" fontId="6" fillId="33" borderId="55" xfId="0" applyFont="1" applyFill="1" applyBorder="1" applyAlignment="1">
      <alignment horizontal="left" shrinkToFi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38100</xdr:colOff>
      <xdr:row>1</xdr:row>
      <xdr:rowOff>342900</xdr:rowOff>
    </xdr:from>
    <xdr:to>
      <xdr:col>54</xdr:col>
      <xdr:colOff>76200</xdr:colOff>
      <xdr:row>3</xdr:row>
      <xdr:rowOff>152400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38150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66675</xdr:colOff>
      <xdr:row>1</xdr:row>
      <xdr:rowOff>19050</xdr:rowOff>
    </xdr:from>
    <xdr:to>
      <xdr:col>55</xdr:col>
      <xdr:colOff>9525</xdr:colOff>
      <xdr:row>9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14300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23539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23348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H70"/>
  <sheetViews>
    <sheetView showGridLines="0" tabSelected="1" zoomScale="112" zoomScaleNormal="112" zoomScalePageLayoutView="0" workbookViewId="0" topLeftCell="A48">
      <selection activeCell="AF49" sqref="AF49:AV49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63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86" width="1.7109375" style="33" customWidth="1"/>
    <col min="87" max="16384" width="1.7109375" style="18" customWidth="1"/>
  </cols>
  <sheetData>
    <row r="1" spans="1:86" s="5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55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3"/>
      <c r="CD1" s="33"/>
      <c r="CE1" s="33"/>
      <c r="CF1" s="33"/>
      <c r="CG1" s="33"/>
      <c r="CH1" s="33"/>
    </row>
    <row r="2" spans="1:86" s="5" customFormat="1" ht="27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E2" s="55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</row>
    <row r="3" spans="1:86" s="12" customFormat="1" ht="27">
      <c r="A3" s="123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56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</row>
    <row r="4" spans="1:86" s="2" customFormat="1" ht="15.75">
      <c r="A4" s="125" t="s">
        <v>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5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</row>
    <row r="5" spans="1:86" s="2" customFormat="1" ht="6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5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</row>
    <row r="6" spans="1:86" s="2" customFormat="1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1" t="s">
        <v>0</v>
      </c>
      <c r="M6" s="164">
        <v>41580</v>
      </c>
      <c r="N6" s="164"/>
      <c r="O6" s="164"/>
      <c r="P6" s="164"/>
      <c r="Q6" s="164"/>
      <c r="R6" s="164"/>
      <c r="S6" s="164"/>
      <c r="T6" s="164"/>
      <c r="U6" s="70" t="s">
        <v>35</v>
      </c>
      <c r="V6" s="70"/>
      <c r="W6" s="70"/>
      <c r="X6" s="70"/>
      <c r="Y6" s="164">
        <v>41581</v>
      </c>
      <c r="Z6" s="164"/>
      <c r="AA6" s="164"/>
      <c r="AB6" s="164"/>
      <c r="AC6" s="164"/>
      <c r="AD6" s="164"/>
      <c r="AE6" s="164"/>
      <c r="AF6" s="164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5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</row>
    <row r="7" spans="1:86" s="2" customFormat="1" ht="6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5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</row>
    <row r="8" spans="1:86" s="2" customFormat="1" ht="15">
      <c r="A8" s="70"/>
      <c r="B8" s="124" t="s">
        <v>36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70"/>
      <c r="AO8" s="70"/>
      <c r="AP8" s="7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5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</row>
    <row r="9" spans="1:86" s="2" customFormat="1" ht="6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BE9" s="5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</row>
    <row r="10" spans="1:86" s="2" customFormat="1" ht="15.75">
      <c r="A10" s="70"/>
      <c r="B10" s="70"/>
      <c r="C10" s="70"/>
      <c r="D10" s="70"/>
      <c r="E10" s="70"/>
      <c r="F10" s="70"/>
      <c r="G10" s="72" t="s">
        <v>1</v>
      </c>
      <c r="H10" s="166">
        <v>0.5520833333333334</v>
      </c>
      <c r="I10" s="166"/>
      <c r="J10" s="166"/>
      <c r="K10" s="166"/>
      <c r="L10" s="166"/>
      <c r="M10" s="73" t="s">
        <v>2</v>
      </c>
      <c r="N10" s="70"/>
      <c r="O10" s="70"/>
      <c r="P10" s="70"/>
      <c r="Q10" s="70"/>
      <c r="R10" s="70"/>
      <c r="S10" s="70"/>
      <c r="T10" s="72" t="s">
        <v>3</v>
      </c>
      <c r="U10" s="156">
        <v>1</v>
      </c>
      <c r="V10" s="156"/>
      <c r="W10" s="74" t="s">
        <v>29</v>
      </c>
      <c r="X10" s="165">
        <v>0.008333333333333333</v>
      </c>
      <c r="Y10" s="165"/>
      <c r="Z10" s="165"/>
      <c r="AA10" s="165"/>
      <c r="AB10" s="165"/>
      <c r="AC10" s="73" t="s">
        <v>4</v>
      </c>
      <c r="AD10" s="70"/>
      <c r="AE10" s="70"/>
      <c r="AF10" s="70"/>
      <c r="AG10" s="70"/>
      <c r="AH10" s="70"/>
      <c r="AI10" s="70"/>
      <c r="AJ10" s="70"/>
      <c r="AK10" s="72" t="s">
        <v>5</v>
      </c>
      <c r="AL10" s="165">
        <v>0.0013888888888888887</v>
      </c>
      <c r="AM10" s="165"/>
      <c r="AN10" s="165"/>
      <c r="AO10" s="165"/>
      <c r="AP10" s="165"/>
      <c r="AQ10" s="5" t="s">
        <v>4</v>
      </c>
      <c r="BE10" s="5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39"/>
      <c r="CD10" s="39"/>
      <c r="CE10" s="39"/>
      <c r="CF10" s="39"/>
      <c r="CG10" s="39"/>
      <c r="CH10" s="39"/>
    </row>
    <row r="11" spans="1:8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58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2"/>
      <c r="BX11" s="32"/>
      <c r="BY11" s="32"/>
      <c r="BZ11" s="32"/>
      <c r="CA11" s="32"/>
      <c r="CB11" s="32"/>
      <c r="CC11" s="33"/>
      <c r="CD11" s="33"/>
      <c r="CE11" s="33"/>
      <c r="CF11" s="33"/>
      <c r="CG11" s="33"/>
      <c r="CH11" s="33"/>
    </row>
    <row r="12" spans="1:8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58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  <c r="BX12" s="32"/>
      <c r="BY12" s="32"/>
      <c r="BZ12" s="32"/>
      <c r="CA12" s="32"/>
      <c r="CB12" s="32"/>
      <c r="CC12" s="33"/>
      <c r="CD12" s="33"/>
      <c r="CE12" s="33"/>
      <c r="CF12" s="33"/>
      <c r="CG12" s="33"/>
      <c r="CH12" s="33"/>
    </row>
    <row r="13" spans="1:86" s="16" customFormat="1" ht="12.75">
      <c r="A13"/>
      <c r="B13" s="1" t="s">
        <v>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58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2"/>
      <c r="BW13" s="32"/>
      <c r="BX13" s="32"/>
      <c r="BY13" s="32"/>
      <c r="BZ13" s="32"/>
      <c r="CA13" s="32"/>
      <c r="CB13" s="32"/>
      <c r="CC13" s="33"/>
      <c r="CD13" s="33"/>
      <c r="CE13" s="33"/>
      <c r="CF13" s="33"/>
      <c r="CG13" s="33"/>
      <c r="CH13" s="33"/>
    </row>
    <row r="14" spans="1:8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58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2"/>
      <c r="BW14" s="32"/>
      <c r="BX14" s="32"/>
      <c r="BY14" s="32"/>
      <c r="BZ14" s="32"/>
      <c r="CA14" s="32"/>
      <c r="CB14" s="32"/>
      <c r="CC14" s="33"/>
      <c r="CD14" s="33"/>
      <c r="CE14" s="33"/>
      <c r="CF14" s="33"/>
      <c r="CG14" s="33"/>
      <c r="CH14" s="33"/>
    </row>
    <row r="15" spans="1:86" s="16" customFormat="1" ht="16.5" thickBot="1">
      <c r="A15"/>
      <c r="B15" s="157" t="s">
        <v>12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/>
      <c r="AB15"/>
      <c r="AC15"/>
      <c r="AD15"/>
      <c r="AE15" s="157" t="s">
        <v>13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9"/>
      <c r="BE15" s="58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2"/>
      <c r="BX15" s="32"/>
      <c r="BY15" s="32"/>
      <c r="BZ15" s="32"/>
      <c r="CA15" s="32"/>
      <c r="CB15" s="32"/>
      <c r="CC15" s="33"/>
      <c r="CD15" s="33"/>
      <c r="CE15" s="33"/>
      <c r="CF15" s="33"/>
      <c r="CG15" s="33"/>
      <c r="CH15" s="33"/>
    </row>
    <row r="16" spans="1:86" s="16" customFormat="1" ht="15">
      <c r="A16"/>
      <c r="B16" s="152" t="s">
        <v>7</v>
      </c>
      <c r="C16" s="153"/>
      <c r="D16" s="160" t="s">
        <v>37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/>
      <c r="AB16"/>
      <c r="AC16"/>
      <c r="AD16"/>
      <c r="AE16" s="152" t="s">
        <v>7</v>
      </c>
      <c r="AF16" s="153"/>
      <c r="AG16" s="162" t="s">
        <v>43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3"/>
      <c r="BE16" s="58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32"/>
      <c r="BZ16" s="32"/>
      <c r="CA16" s="32"/>
      <c r="CB16" s="32"/>
      <c r="CC16" s="33"/>
      <c r="CD16" s="33"/>
      <c r="CE16" s="33"/>
      <c r="CF16" s="33"/>
      <c r="CG16" s="33"/>
      <c r="CH16" s="33"/>
    </row>
    <row r="17" spans="1:86" s="16" customFormat="1" ht="15">
      <c r="A17"/>
      <c r="B17" s="130" t="s">
        <v>8</v>
      </c>
      <c r="C17" s="131"/>
      <c r="D17" s="154" t="s">
        <v>38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5"/>
      <c r="AA17"/>
      <c r="AB17"/>
      <c r="AC17"/>
      <c r="AD17"/>
      <c r="AE17" s="130" t="s">
        <v>8</v>
      </c>
      <c r="AF17" s="131"/>
      <c r="AG17" s="148" t="s">
        <v>44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9"/>
      <c r="BE17" s="58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2"/>
      <c r="BX17" s="32"/>
      <c r="BY17" s="32"/>
      <c r="BZ17" s="32"/>
      <c r="CA17" s="32"/>
      <c r="CB17" s="32"/>
      <c r="CC17" s="33"/>
      <c r="CD17" s="33"/>
      <c r="CE17" s="33"/>
      <c r="CF17" s="33"/>
      <c r="CG17" s="33"/>
      <c r="CH17" s="33"/>
    </row>
    <row r="18" spans="1:86" s="16" customFormat="1" ht="15">
      <c r="A18"/>
      <c r="B18" s="130" t="s">
        <v>9</v>
      </c>
      <c r="C18" s="131"/>
      <c r="D18" s="154" t="s">
        <v>39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  <c r="AA18"/>
      <c r="AB18"/>
      <c r="AC18"/>
      <c r="AD18"/>
      <c r="AE18" s="130" t="s">
        <v>9</v>
      </c>
      <c r="AF18" s="131"/>
      <c r="AG18" s="148" t="s">
        <v>45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9"/>
      <c r="BE18" s="58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2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</row>
    <row r="19" spans="1:86" s="16" customFormat="1" ht="15">
      <c r="A19"/>
      <c r="B19" s="130" t="s">
        <v>10</v>
      </c>
      <c r="C19" s="131"/>
      <c r="D19" s="154" t="s">
        <v>40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5"/>
      <c r="AA19"/>
      <c r="AB19"/>
      <c r="AC19"/>
      <c r="AD19"/>
      <c r="AE19" s="130" t="s">
        <v>10</v>
      </c>
      <c r="AF19" s="131"/>
      <c r="AG19" s="148" t="s">
        <v>46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9"/>
      <c r="BE19" s="5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2"/>
      <c r="BX19" s="32"/>
      <c r="BY19" s="32"/>
      <c r="BZ19" s="32"/>
      <c r="CA19" s="32"/>
      <c r="CB19" s="32"/>
      <c r="CC19" s="33"/>
      <c r="CD19" s="33"/>
      <c r="CE19" s="33"/>
      <c r="CF19" s="33"/>
      <c r="CG19" s="33"/>
      <c r="CH19" s="33"/>
    </row>
    <row r="20" spans="1:86" s="16" customFormat="1" ht="15">
      <c r="A20"/>
      <c r="B20" s="130" t="s">
        <v>11</v>
      </c>
      <c r="C20" s="131"/>
      <c r="D20" s="154" t="s">
        <v>41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5"/>
      <c r="AA20"/>
      <c r="AB20"/>
      <c r="AC20"/>
      <c r="AD20"/>
      <c r="AE20" s="130" t="s">
        <v>11</v>
      </c>
      <c r="AF20" s="131"/>
      <c r="AG20" s="148" t="s">
        <v>47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9"/>
      <c r="BE20" s="58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2"/>
      <c r="BX20" s="32"/>
      <c r="BY20" s="32"/>
      <c r="BZ20" s="32"/>
      <c r="CA20" s="32"/>
      <c r="CB20" s="32"/>
      <c r="CC20" s="33"/>
      <c r="CD20" s="33"/>
      <c r="CE20" s="33"/>
      <c r="CF20" s="33"/>
      <c r="CG20" s="33"/>
      <c r="CH20" s="33"/>
    </row>
    <row r="21" spans="1:86" s="16" customFormat="1" ht="15.75" thickBot="1">
      <c r="A21"/>
      <c r="B21" s="146" t="s">
        <v>31</v>
      </c>
      <c r="C21" s="147"/>
      <c r="D21" s="167" t="s">
        <v>42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8"/>
      <c r="AA21"/>
      <c r="AB21"/>
      <c r="AC21"/>
      <c r="AD21"/>
      <c r="AE21" s="146" t="s">
        <v>31</v>
      </c>
      <c r="AF21" s="147"/>
      <c r="AG21" s="150" t="s">
        <v>48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1"/>
      <c r="BE21" s="5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2"/>
      <c r="BX21" s="32"/>
      <c r="BY21" s="32"/>
      <c r="BZ21" s="32"/>
      <c r="CA21" s="32"/>
      <c r="CB21" s="32"/>
      <c r="CC21" s="33"/>
      <c r="CD21" s="33"/>
      <c r="CE21" s="33"/>
      <c r="CF21" s="33"/>
      <c r="CG21" s="33"/>
      <c r="CH21" s="33"/>
    </row>
    <row r="22" spans="1:86" s="1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18"/>
      <c r="BE22" s="5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2"/>
      <c r="BX22" s="32"/>
      <c r="BY22" s="32"/>
      <c r="BZ22" s="32"/>
      <c r="CA22" s="32"/>
      <c r="CB22" s="32"/>
      <c r="CC22" s="33"/>
      <c r="CD22" s="33"/>
      <c r="CE22" s="33"/>
      <c r="CF22" s="33"/>
      <c r="CG22" s="33"/>
      <c r="CH22" s="33"/>
    </row>
    <row r="23" spans="1:86" s="16" customFormat="1" ht="12.75">
      <c r="A23"/>
      <c r="B23" s="1" t="s">
        <v>23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5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2"/>
      <c r="BX23" s="32"/>
      <c r="BY23" s="32"/>
      <c r="BZ23" s="32"/>
      <c r="CA23" s="32"/>
      <c r="CB23" s="32"/>
      <c r="CC23" s="33"/>
      <c r="CD23" s="33"/>
      <c r="CE23" s="33"/>
      <c r="CF23" s="33"/>
      <c r="CG23" s="33"/>
      <c r="CH23" s="33"/>
    </row>
    <row r="24" spans="1:86" s="16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5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</row>
    <row r="25" spans="1:86" s="61" customFormat="1" ht="16.5" customHeight="1" thickBot="1">
      <c r="A25" s="3"/>
      <c r="B25" s="142" t="s">
        <v>14</v>
      </c>
      <c r="C25" s="143"/>
      <c r="D25" s="144" t="s">
        <v>30</v>
      </c>
      <c r="E25" s="134"/>
      <c r="F25" s="145"/>
      <c r="G25" s="144" t="s">
        <v>15</v>
      </c>
      <c r="H25" s="134"/>
      <c r="I25" s="145"/>
      <c r="J25" s="144" t="s">
        <v>17</v>
      </c>
      <c r="K25" s="134"/>
      <c r="L25" s="134"/>
      <c r="M25" s="134"/>
      <c r="N25" s="145"/>
      <c r="O25" s="144" t="s">
        <v>18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45"/>
      <c r="AW25" s="144" t="s">
        <v>21</v>
      </c>
      <c r="AX25" s="134"/>
      <c r="AY25" s="134"/>
      <c r="AZ25" s="134"/>
      <c r="BA25" s="145"/>
      <c r="BB25" s="144"/>
      <c r="BC25" s="135"/>
      <c r="BD25" s="17"/>
      <c r="BE25" s="59"/>
      <c r="BF25" s="41" t="s">
        <v>28</v>
      </c>
      <c r="BG25" s="42"/>
      <c r="BH25" s="42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</row>
    <row r="26" spans="2:86" s="4" customFormat="1" ht="18" customHeight="1">
      <c r="B26" s="97">
        <v>1</v>
      </c>
      <c r="C26" s="98"/>
      <c r="D26" s="98">
        <v>1</v>
      </c>
      <c r="E26" s="98"/>
      <c r="F26" s="98"/>
      <c r="G26" s="98" t="s">
        <v>16</v>
      </c>
      <c r="H26" s="98"/>
      <c r="I26" s="98"/>
      <c r="J26" s="113">
        <f>$H$10</f>
        <v>0.5520833333333334</v>
      </c>
      <c r="K26" s="113"/>
      <c r="L26" s="113"/>
      <c r="M26" s="113"/>
      <c r="N26" s="114"/>
      <c r="O26" s="115" t="str">
        <f>D16</f>
        <v>Brighton Hove&amp; Albion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68" t="s">
        <v>20</v>
      </c>
      <c r="AF26" s="116" t="str">
        <f>D17</f>
        <v>SuS Kaiserau</v>
      </c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8">
        <v>3</v>
      </c>
      <c r="AX26" s="120"/>
      <c r="AY26" s="13" t="s">
        <v>19</v>
      </c>
      <c r="AZ26" s="120">
        <v>0</v>
      </c>
      <c r="BA26" s="121"/>
      <c r="BB26" s="118"/>
      <c r="BC26" s="119"/>
      <c r="BE26" s="60"/>
      <c r="BF26" s="45">
        <f>IF(ISBLANK(AW26),"0",IF(AW26&gt;AZ26,3,IF(AW26=AZ26,1,0)))</f>
        <v>3</v>
      </c>
      <c r="BG26" s="45" t="s">
        <v>19</v>
      </c>
      <c r="BH26" s="45">
        <f>IF(ISBLANK(AZ26),"0",IF(AZ26&gt;AW26,3,IF(AZ26=AW26,1,0)))</f>
        <v>0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6"/>
      <c r="CD26" s="46"/>
      <c r="CE26" s="46"/>
      <c r="CF26" s="46"/>
      <c r="CG26" s="46"/>
      <c r="CH26" s="46"/>
    </row>
    <row r="27" spans="1:86" s="17" customFormat="1" ht="18" customHeight="1" thickBot="1">
      <c r="A27" s="3"/>
      <c r="B27" s="102">
        <v>2</v>
      </c>
      <c r="C27" s="103"/>
      <c r="D27" s="103">
        <v>2</v>
      </c>
      <c r="E27" s="103"/>
      <c r="F27" s="103"/>
      <c r="G27" s="103" t="s">
        <v>22</v>
      </c>
      <c r="H27" s="103"/>
      <c r="I27" s="103"/>
      <c r="J27" s="104">
        <f>J26</f>
        <v>0.5520833333333334</v>
      </c>
      <c r="K27" s="104"/>
      <c r="L27" s="104"/>
      <c r="M27" s="104"/>
      <c r="N27" s="105"/>
      <c r="O27" s="108" t="str">
        <f>AG16</f>
        <v>DSC Arminia Bielefeld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69" t="s">
        <v>20</v>
      </c>
      <c r="AF27" s="109" t="str">
        <f>AG17</f>
        <v>Westfalia Rhynern II</v>
      </c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10"/>
      <c r="AW27" s="106">
        <v>5</v>
      </c>
      <c r="AX27" s="111"/>
      <c r="AY27" s="6" t="s">
        <v>19</v>
      </c>
      <c r="AZ27" s="111">
        <v>2</v>
      </c>
      <c r="BA27" s="112"/>
      <c r="BB27" s="106"/>
      <c r="BC27" s="107"/>
      <c r="BE27" s="59"/>
      <c r="BF27" s="45">
        <f aca="true" t="shared" si="0" ref="BF27:BF44">IF(ISBLANK(AW27),"0",IF(AW27&gt;AZ27,3,IF(AW27=AZ27,1,0)))</f>
        <v>3</v>
      </c>
      <c r="BG27" s="45" t="s">
        <v>19</v>
      </c>
      <c r="BH27" s="45">
        <f aca="true" t="shared" si="1" ref="BH27:BH44"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</row>
    <row r="28" spans="1:86" s="17" customFormat="1" ht="18" customHeight="1">
      <c r="A28" s="3"/>
      <c r="B28" s="97">
        <v>3</v>
      </c>
      <c r="C28" s="98"/>
      <c r="D28" s="98">
        <v>1</v>
      </c>
      <c r="E28" s="98"/>
      <c r="F28" s="98"/>
      <c r="G28" s="98" t="s">
        <v>16</v>
      </c>
      <c r="H28" s="98"/>
      <c r="I28" s="98"/>
      <c r="J28" s="113">
        <f>J27+$U$10*$X$10+$AL$10</f>
        <v>0.5618055555555556</v>
      </c>
      <c r="K28" s="113"/>
      <c r="L28" s="113"/>
      <c r="M28" s="113"/>
      <c r="N28" s="114"/>
      <c r="O28" s="115" t="str">
        <f>D18</f>
        <v>Westfalia Rhynern I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8" t="s">
        <v>20</v>
      </c>
      <c r="AF28" s="116" t="str">
        <f>D19</f>
        <v>Brinkumer SV</v>
      </c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118">
        <v>2</v>
      </c>
      <c r="AX28" s="120"/>
      <c r="AY28" s="13" t="s">
        <v>19</v>
      </c>
      <c r="AZ28" s="120">
        <v>4</v>
      </c>
      <c r="BA28" s="121"/>
      <c r="BB28" s="118"/>
      <c r="BC28" s="119"/>
      <c r="BE28" s="59"/>
      <c r="BF28" s="45">
        <f t="shared" si="0"/>
        <v>0</v>
      </c>
      <c r="BG28" s="45" t="s">
        <v>19</v>
      </c>
      <c r="BH28" s="45">
        <f t="shared" si="1"/>
        <v>3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</row>
    <row r="29" spans="1:86" s="17" customFormat="1" ht="18" customHeight="1" thickBot="1">
      <c r="A29" s="3"/>
      <c r="B29" s="102">
        <v>4</v>
      </c>
      <c r="C29" s="103"/>
      <c r="D29" s="103">
        <v>2</v>
      </c>
      <c r="E29" s="103"/>
      <c r="F29" s="103"/>
      <c r="G29" s="103" t="s">
        <v>22</v>
      </c>
      <c r="H29" s="103"/>
      <c r="I29" s="103"/>
      <c r="J29" s="104">
        <f>J28</f>
        <v>0.5618055555555556</v>
      </c>
      <c r="K29" s="104"/>
      <c r="L29" s="104"/>
      <c r="M29" s="104"/>
      <c r="N29" s="105"/>
      <c r="O29" s="108" t="str">
        <f>AG18</f>
        <v>BSV Heeren</v>
      </c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69" t="s">
        <v>20</v>
      </c>
      <c r="AF29" s="109" t="str">
        <f>AG19</f>
        <v>Hammer SpVg</v>
      </c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  <c r="AW29" s="106">
        <v>0</v>
      </c>
      <c r="AX29" s="111"/>
      <c r="AY29" s="6" t="s">
        <v>19</v>
      </c>
      <c r="AZ29" s="111">
        <v>4</v>
      </c>
      <c r="BA29" s="112"/>
      <c r="BB29" s="106"/>
      <c r="BC29" s="107"/>
      <c r="BE29" s="59"/>
      <c r="BF29" s="45">
        <f t="shared" si="0"/>
        <v>0</v>
      </c>
      <c r="BG29" s="45" t="s">
        <v>19</v>
      </c>
      <c r="BH29" s="45">
        <f t="shared" si="1"/>
        <v>3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</row>
    <row r="30" spans="1:86" s="17" customFormat="1" ht="18" customHeight="1">
      <c r="A30" s="3"/>
      <c r="B30" s="97">
        <v>5</v>
      </c>
      <c r="C30" s="98"/>
      <c r="D30" s="98">
        <v>1</v>
      </c>
      <c r="E30" s="98"/>
      <c r="F30" s="98"/>
      <c r="G30" s="98" t="s">
        <v>16</v>
      </c>
      <c r="H30" s="98"/>
      <c r="I30" s="98"/>
      <c r="J30" s="113">
        <f>J29+$U$10*$X$10+$AL$10</f>
        <v>0.5715277777777777</v>
      </c>
      <c r="K30" s="113"/>
      <c r="L30" s="113"/>
      <c r="M30" s="113"/>
      <c r="N30" s="114"/>
      <c r="O30" s="115" t="str">
        <f>D20</f>
        <v>Hertha BSC Berlin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68" t="s">
        <v>20</v>
      </c>
      <c r="AF30" s="116" t="str">
        <f>D21</f>
        <v>VfL Wolfsburg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7"/>
      <c r="AW30" s="118">
        <v>1</v>
      </c>
      <c r="AX30" s="120"/>
      <c r="AY30" s="13" t="s">
        <v>19</v>
      </c>
      <c r="AZ30" s="120">
        <v>0</v>
      </c>
      <c r="BA30" s="121"/>
      <c r="BB30" s="118"/>
      <c r="BC30" s="119"/>
      <c r="BE30" s="59"/>
      <c r="BF30" s="45">
        <f t="shared" si="0"/>
        <v>3</v>
      </c>
      <c r="BG30" s="45" t="s">
        <v>19</v>
      </c>
      <c r="BH30" s="45">
        <f t="shared" si="1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</row>
    <row r="31" spans="1:86" s="17" customFormat="1" ht="18" customHeight="1" thickBot="1">
      <c r="A31" s="3"/>
      <c r="B31" s="102">
        <v>6</v>
      </c>
      <c r="C31" s="103"/>
      <c r="D31" s="103">
        <v>2</v>
      </c>
      <c r="E31" s="103"/>
      <c r="F31" s="103"/>
      <c r="G31" s="103" t="s">
        <v>22</v>
      </c>
      <c r="H31" s="103"/>
      <c r="I31" s="103"/>
      <c r="J31" s="104">
        <f>J30</f>
        <v>0.5715277777777777</v>
      </c>
      <c r="K31" s="104"/>
      <c r="L31" s="104"/>
      <c r="M31" s="104"/>
      <c r="N31" s="105"/>
      <c r="O31" s="108" t="str">
        <f>AG20</f>
        <v>FSV Mainz 05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69" t="s">
        <v>20</v>
      </c>
      <c r="AF31" s="109" t="str">
        <f>AG21</f>
        <v>Werder Bremen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10"/>
      <c r="AW31" s="106">
        <v>5</v>
      </c>
      <c r="AX31" s="111"/>
      <c r="AY31" s="6" t="s">
        <v>19</v>
      </c>
      <c r="AZ31" s="111">
        <v>0</v>
      </c>
      <c r="BA31" s="112"/>
      <c r="BB31" s="106"/>
      <c r="BC31" s="107"/>
      <c r="BE31" s="59"/>
      <c r="BF31" s="45">
        <f t="shared" si="0"/>
        <v>3</v>
      </c>
      <c r="BG31" s="45" t="s">
        <v>19</v>
      </c>
      <c r="BH31" s="45">
        <f t="shared" si="1"/>
        <v>0</v>
      </c>
      <c r="BI31" s="40"/>
      <c r="BJ31" s="40"/>
      <c r="BK31" s="31"/>
      <c r="BL31" s="31"/>
      <c r="BM31" s="31"/>
      <c r="BN31" s="31"/>
      <c r="BO31" s="31"/>
      <c r="BP31" s="31"/>
      <c r="BQ31" s="31"/>
      <c r="BR31" s="31"/>
      <c r="BS31" s="31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</row>
    <row r="32" spans="1:86" s="17" customFormat="1" ht="18" customHeight="1">
      <c r="A32" s="3"/>
      <c r="B32" s="97">
        <v>7</v>
      </c>
      <c r="C32" s="98"/>
      <c r="D32" s="98">
        <v>1</v>
      </c>
      <c r="E32" s="98"/>
      <c r="F32" s="98"/>
      <c r="G32" s="98" t="s">
        <v>16</v>
      </c>
      <c r="H32" s="98"/>
      <c r="I32" s="98"/>
      <c r="J32" s="113">
        <f>J31+$U$10*$X$10+$AL$10</f>
        <v>0.5812499999999999</v>
      </c>
      <c r="K32" s="113"/>
      <c r="L32" s="113"/>
      <c r="M32" s="113"/>
      <c r="N32" s="114"/>
      <c r="O32" s="115" t="str">
        <f>D16</f>
        <v>Brighton Hove&amp; Albion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68" t="s">
        <v>20</v>
      </c>
      <c r="AF32" s="116" t="str">
        <f>D18</f>
        <v>Westfalia Rhynern I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  <c r="AW32" s="118">
        <v>1</v>
      </c>
      <c r="AX32" s="120"/>
      <c r="AY32" s="13" t="s">
        <v>19</v>
      </c>
      <c r="AZ32" s="120">
        <v>3</v>
      </c>
      <c r="BA32" s="121"/>
      <c r="BB32" s="118"/>
      <c r="BC32" s="119"/>
      <c r="BD32" s="14"/>
      <c r="BE32" s="59"/>
      <c r="BF32" s="45">
        <f t="shared" si="0"/>
        <v>0</v>
      </c>
      <c r="BG32" s="45" t="s">
        <v>19</v>
      </c>
      <c r="BH32" s="45">
        <f t="shared" si="1"/>
        <v>3</v>
      </c>
      <c r="BI32" s="40"/>
      <c r="BJ32" s="40"/>
      <c r="BK32" s="47"/>
      <c r="BL32" s="47"/>
      <c r="BM32" s="51" t="str">
        <f>$D$20</f>
        <v>Hertha BSC Berlin</v>
      </c>
      <c r="BN32" s="49">
        <f>SUM($BF$30+$BH$34+$BH$38+$BH$48+$BF$54)</f>
        <v>15</v>
      </c>
      <c r="BO32" s="49">
        <f>SUM($AW$30+$AZ$34+$AZ$38+$AZ$48+$AW$54)</f>
        <v>27</v>
      </c>
      <c r="BP32" s="50" t="s">
        <v>19</v>
      </c>
      <c r="BQ32" s="49">
        <f>SUM($AZ$30+$AW$34+$AW$38+$AW$48+$AZ$54)</f>
        <v>5</v>
      </c>
      <c r="BR32" s="49">
        <f aca="true" t="shared" si="2" ref="BR32:BR37">SUM(BO32-BQ32)</f>
        <v>22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</row>
    <row r="33" spans="1:86" s="17" customFormat="1" ht="18" customHeight="1" thickBot="1">
      <c r="A33" s="3"/>
      <c r="B33" s="102">
        <v>8</v>
      </c>
      <c r="C33" s="103"/>
      <c r="D33" s="103">
        <v>2</v>
      </c>
      <c r="E33" s="103"/>
      <c r="F33" s="103"/>
      <c r="G33" s="103" t="s">
        <v>22</v>
      </c>
      <c r="H33" s="103"/>
      <c r="I33" s="103"/>
      <c r="J33" s="104">
        <f>J32</f>
        <v>0.5812499999999999</v>
      </c>
      <c r="K33" s="104"/>
      <c r="L33" s="104"/>
      <c r="M33" s="104"/>
      <c r="N33" s="105"/>
      <c r="O33" s="108" t="str">
        <f>AG16</f>
        <v>DSC Arminia Bielefeld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69" t="s">
        <v>20</v>
      </c>
      <c r="AF33" s="109" t="str">
        <f>AG18</f>
        <v>BSV Heeren</v>
      </c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10"/>
      <c r="AW33" s="106">
        <v>9</v>
      </c>
      <c r="AX33" s="111"/>
      <c r="AY33" s="6" t="s">
        <v>19</v>
      </c>
      <c r="AZ33" s="111">
        <v>2</v>
      </c>
      <c r="BA33" s="112"/>
      <c r="BB33" s="106"/>
      <c r="BC33" s="107"/>
      <c r="BD33" s="14"/>
      <c r="BE33" s="59"/>
      <c r="BF33" s="45">
        <f t="shared" si="0"/>
        <v>3</v>
      </c>
      <c r="BG33" s="45" t="s">
        <v>19</v>
      </c>
      <c r="BH33" s="45">
        <f t="shared" si="1"/>
        <v>0</v>
      </c>
      <c r="BI33" s="40"/>
      <c r="BJ33" s="40"/>
      <c r="BK33" s="47"/>
      <c r="BL33" s="47"/>
      <c r="BM33" s="51" t="str">
        <f>$D$19</f>
        <v>Brinkumer SV</v>
      </c>
      <c r="BN33" s="49">
        <f>SUM($BH$28+$BF$36+$BH$40+$BF$44+$BH$54)</f>
        <v>9</v>
      </c>
      <c r="BO33" s="49">
        <f>SUM($AZ$28+$AW$36+$AZ$40+$AW$44+$AZ$54)</f>
        <v>15</v>
      </c>
      <c r="BP33" s="50" t="s">
        <v>19</v>
      </c>
      <c r="BQ33" s="49">
        <f>SUM($AW$28+$AZ$36+$AW$40+$AZ$44+$AW$54)</f>
        <v>15</v>
      </c>
      <c r="BR33" s="49">
        <f t="shared" si="2"/>
        <v>0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</row>
    <row r="34" spans="1:86" s="17" customFormat="1" ht="18" customHeight="1">
      <c r="A34" s="3"/>
      <c r="B34" s="97">
        <v>9</v>
      </c>
      <c r="C34" s="98"/>
      <c r="D34" s="98">
        <v>1</v>
      </c>
      <c r="E34" s="98"/>
      <c r="F34" s="98"/>
      <c r="G34" s="98" t="s">
        <v>16</v>
      </c>
      <c r="H34" s="98"/>
      <c r="I34" s="98"/>
      <c r="J34" s="113">
        <v>0.6006944444444444</v>
      </c>
      <c r="K34" s="113"/>
      <c r="L34" s="113"/>
      <c r="M34" s="113"/>
      <c r="N34" s="114"/>
      <c r="O34" s="115" t="str">
        <f>D17</f>
        <v>SuS Kaiserau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68" t="s">
        <v>20</v>
      </c>
      <c r="AF34" s="116" t="str">
        <f>D20</f>
        <v>Hertha BSC Berlin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7"/>
      <c r="AW34" s="118">
        <v>1</v>
      </c>
      <c r="AX34" s="120"/>
      <c r="AY34" s="13" t="s">
        <v>19</v>
      </c>
      <c r="AZ34" s="120">
        <v>6</v>
      </c>
      <c r="BA34" s="121"/>
      <c r="BB34" s="118"/>
      <c r="BC34" s="119"/>
      <c r="BD34" s="14"/>
      <c r="BE34" s="59"/>
      <c r="BF34" s="45">
        <f t="shared" si="0"/>
        <v>0</v>
      </c>
      <c r="BG34" s="45" t="s">
        <v>19</v>
      </c>
      <c r="BH34" s="45">
        <f t="shared" si="1"/>
        <v>3</v>
      </c>
      <c r="BI34" s="40"/>
      <c r="BJ34" s="40"/>
      <c r="BK34" s="47"/>
      <c r="BL34" s="47"/>
      <c r="BM34" s="48" t="str">
        <f>$D$16</f>
        <v>Brighton Hove&amp; Albion</v>
      </c>
      <c r="BN34" s="49">
        <f>SUM($BF$26+$BF$32+$BF$38+$BH$44+$BH$50)</f>
        <v>9</v>
      </c>
      <c r="BO34" s="49">
        <f>SUM($AW$26+$AW$32+$AW$38+$AZ$44+$AZ$50)</f>
        <v>11</v>
      </c>
      <c r="BP34" s="50" t="s">
        <v>19</v>
      </c>
      <c r="BQ34" s="49">
        <f>SUM($AZ$26+$AZ$32+$AZ$38+$AW$44+$AW$50)</f>
        <v>12</v>
      </c>
      <c r="BR34" s="49">
        <f t="shared" si="2"/>
        <v>-1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</row>
    <row r="35" spans="1:86" s="17" customFormat="1" ht="18" customHeight="1" thickBot="1">
      <c r="A35" s="3"/>
      <c r="B35" s="102">
        <v>10</v>
      </c>
      <c r="C35" s="103"/>
      <c r="D35" s="103">
        <v>2</v>
      </c>
      <c r="E35" s="103"/>
      <c r="F35" s="103"/>
      <c r="G35" s="103" t="s">
        <v>22</v>
      </c>
      <c r="H35" s="103"/>
      <c r="I35" s="103"/>
      <c r="J35" s="104">
        <f>J34</f>
        <v>0.6006944444444444</v>
      </c>
      <c r="K35" s="104"/>
      <c r="L35" s="104"/>
      <c r="M35" s="104"/>
      <c r="N35" s="105"/>
      <c r="O35" s="108" t="str">
        <f>AG17</f>
        <v>Westfalia Rhynern II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69" t="s">
        <v>20</v>
      </c>
      <c r="AF35" s="109" t="str">
        <f>AG20</f>
        <v>FSV Mainz 05</v>
      </c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10"/>
      <c r="AW35" s="106">
        <v>0</v>
      </c>
      <c r="AX35" s="111"/>
      <c r="AY35" s="6" t="s">
        <v>19</v>
      </c>
      <c r="AZ35" s="111">
        <v>3</v>
      </c>
      <c r="BA35" s="112"/>
      <c r="BB35" s="106"/>
      <c r="BC35" s="107"/>
      <c r="BD35" s="14"/>
      <c r="BE35" s="59"/>
      <c r="BF35" s="45">
        <f t="shared" si="0"/>
        <v>0</v>
      </c>
      <c r="BG35" s="45" t="s">
        <v>19</v>
      </c>
      <c r="BH35" s="45">
        <f t="shared" si="1"/>
        <v>3</v>
      </c>
      <c r="BI35" s="40"/>
      <c r="BJ35" s="40"/>
      <c r="BK35" s="47"/>
      <c r="BL35" s="47"/>
      <c r="BM35" s="51" t="str">
        <f>$D$18</f>
        <v>Westfalia Rhynern I</v>
      </c>
      <c r="BN35" s="49">
        <f>SUM($BF$28+$BH$32+$BH$42+$BF$48+$BH$52)</f>
        <v>6</v>
      </c>
      <c r="BO35" s="49">
        <f>SUM($AW$28+$AZ$32+$AZ$42+$AW$48+$AZ$52)</f>
        <v>15</v>
      </c>
      <c r="BP35" s="50" t="s">
        <v>19</v>
      </c>
      <c r="BQ35" s="49">
        <f>SUM($AZ$28+$AW$32+$AW$42+$AZ$48+$AW$52)</f>
        <v>14</v>
      </c>
      <c r="BR35" s="49">
        <f t="shared" si="2"/>
        <v>1</v>
      </c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</row>
    <row r="36" spans="1:86" s="17" customFormat="1" ht="18" customHeight="1">
      <c r="A36" s="3"/>
      <c r="B36" s="97">
        <v>11</v>
      </c>
      <c r="C36" s="98"/>
      <c r="D36" s="98">
        <v>1</v>
      </c>
      <c r="E36" s="98"/>
      <c r="F36" s="98"/>
      <c r="G36" s="98" t="s">
        <v>16</v>
      </c>
      <c r="H36" s="98"/>
      <c r="I36" s="98"/>
      <c r="J36" s="113">
        <v>0.6201388888888889</v>
      </c>
      <c r="K36" s="113"/>
      <c r="L36" s="113"/>
      <c r="M36" s="113"/>
      <c r="N36" s="114"/>
      <c r="O36" s="115" t="str">
        <f>D19</f>
        <v>Brinkumer SV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68" t="s">
        <v>20</v>
      </c>
      <c r="AF36" s="116" t="str">
        <f>D21</f>
        <v>VfL Wolfsburg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7"/>
      <c r="AW36" s="118">
        <v>4</v>
      </c>
      <c r="AX36" s="120"/>
      <c r="AY36" s="13" t="s">
        <v>19</v>
      </c>
      <c r="AZ36" s="120">
        <v>2</v>
      </c>
      <c r="BA36" s="121"/>
      <c r="BB36" s="118"/>
      <c r="BC36" s="119"/>
      <c r="BD36" s="14"/>
      <c r="BE36" s="59"/>
      <c r="BF36" s="45">
        <f t="shared" si="0"/>
        <v>3</v>
      </c>
      <c r="BG36" s="45" t="s">
        <v>19</v>
      </c>
      <c r="BH36" s="45">
        <f t="shared" si="1"/>
        <v>0</v>
      </c>
      <c r="BI36" s="40"/>
      <c r="BJ36" s="40"/>
      <c r="BK36" s="47"/>
      <c r="BL36" s="47"/>
      <c r="BM36" s="51" t="str">
        <f>$D$21</f>
        <v>VfL Wolfsburg</v>
      </c>
      <c r="BN36" s="49">
        <f>SUM($BH$30+$BH$36+$BF$42+$BF$46+$BF$50)</f>
        <v>3</v>
      </c>
      <c r="BO36" s="49">
        <f>SUM($AZ$30+$AZ$36+$AW$42+$AW$46+$AW$50)</f>
        <v>6</v>
      </c>
      <c r="BP36" s="50" t="s">
        <v>19</v>
      </c>
      <c r="BQ36" s="49">
        <f>SUM($AW$30+$AW$36+$AZ$42+$AZ$46+$AZ$50)</f>
        <v>12</v>
      </c>
      <c r="BR36" s="49">
        <f t="shared" si="2"/>
        <v>-6</v>
      </c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</row>
    <row r="37" spans="1:86" s="17" customFormat="1" ht="18" customHeight="1" thickBot="1">
      <c r="A37" s="3"/>
      <c r="B37" s="102">
        <v>12</v>
      </c>
      <c r="C37" s="103"/>
      <c r="D37" s="103">
        <v>2</v>
      </c>
      <c r="E37" s="103"/>
      <c r="F37" s="103"/>
      <c r="G37" s="103" t="s">
        <v>22</v>
      </c>
      <c r="H37" s="103"/>
      <c r="I37" s="103"/>
      <c r="J37" s="104">
        <f>J36</f>
        <v>0.6201388888888889</v>
      </c>
      <c r="K37" s="104"/>
      <c r="L37" s="104"/>
      <c r="M37" s="104"/>
      <c r="N37" s="105"/>
      <c r="O37" s="108" t="str">
        <f>AG19</f>
        <v>Hammer SpVg</v>
      </c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69" t="s">
        <v>20</v>
      </c>
      <c r="AF37" s="109" t="str">
        <f>AG21</f>
        <v>Werder Bremen</v>
      </c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10"/>
      <c r="AW37" s="106">
        <v>2</v>
      </c>
      <c r="AX37" s="111"/>
      <c r="AY37" s="6" t="s">
        <v>19</v>
      </c>
      <c r="AZ37" s="111">
        <v>6</v>
      </c>
      <c r="BA37" s="112"/>
      <c r="BB37" s="106"/>
      <c r="BC37" s="107"/>
      <c r="BD37" s="14"/>
      <c r="BE37" s="59"/>
      <c r="BF37" s="45">
        <f t="shared" si="0"/>
        <v>0</v>
      </c>
      <c r="BG37" s="45" t="s">
        <v>19</v>
      </c>
      <c r="BH37" s="45">
        <f t="shared" si="1"/>
        <v>3</v>
      </c>
      <c r="BI37" s="40"/>
      <c r="BJ37" s="40"/>
      <c r="BK37" s="40"/>
      <c r="BL37" s="40"/>
      <c r="BM37" s="51" t="str">
        <f>$D$17</f>
        <v>SuS Kaiserau</v>
      </c>
      <c r="BN37" s="49">
        <f>SUM($BH$26+$BF$34+$BF$40+$BH$46+$BF$52)</f>
        <v>3</v>
      </c>
      <c r="BO37" s="49">
        <f>SUM($AZ$26+$AW$34+$AW$40+$AZ$46+$AW$52)</f>
        <v>5</v>
      </c>
      <c r="BP37" s="50" t="s">
        <v>19</v>
      </c>
      <c r="BQ37" s="49">
        <f>SUM($AW$26+$AZ$34+$AZ$40+$AW$46+$AZ$52)</f>
        <v>21</v>
      </c>
      <c r="BR37" s="49">
        <f t="shared" si="2"/>
        <v>-16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</row>
    <row r="38" spans="1:86" s="17" customFormat="1" ht="18" customHeight="1">
      <c r="A38" s="3"/>
      <c r="B38" s="97">
        <v>13</v>
      </c>
      <c r="C38" s="98"/>
      <c r="D38" s="98">
        <v>1</v>
      </c>
      <c r="E38" s="98"/>
      <c r="F38" s="98"/>
      <c r="G38" s="98" t="s">
        <v>16</v>
      </c>
      <c r="H38" s="98"/>
      <c r="I38" s="98"/>
      <c r="J38" s="113">
        <v>0.6395833333333333</v>
      </c>
      <c r="K38" s="113"/>
      <c r="L38" s="113"/>
      <c r="M38" s="113"/>
      <c r="N38" s="114"/>
      <c r="O38" s="115" t="str">
        <f>D16</f>
        <v>Brighton Hove&amp; Albion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68" t="s">
        <v>20</v>
      </c>
      <c r="AF38" s="116" t="str">
        <f>D20</f>
        <v>Hertha BSC Berlin</v>
      </c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7"/>
      <c r="AW38" s="118">
        <v>0</v>
      </c>
      <c r="AX38" s="120"/>
      <c r="AY38" s="13" t="s">
        <v>19</v>
      </c>
      <c r="AZ38" s="120">
        <v>9</v>
      </c>
      <c r="BA38" s="121"/>
      <c r="BB38" s="118"/>
      <c r="BC38" s="119"/>
      <c r="BD38" s="14"/>
      <c r="BE38" s="59"/>
      <c r="BF38" s="45">
        <f t="shared" si="0"/>
        <v>0</v>
      </c>
      <c r="BG38" s="45" t="s">
        <v>19</v>
      </c>
      <c r="BH38" s="45">
        <f t="shared" si="1"/>
        <v>3</v>
      </c>
      <c r="BI38" s="40"/>
      <c r="BJ38" s="31"/>
      <c r="BK38" s="31"/>
      <c r="BL38" s="31"/>
      <c r="BM38" s="31"/>
      <c r="BN38" s="31"/>
      <c r="BO38" s="31"/>
      <c r="BP38" s="31"/>
      <c r="BQ38" s="31"/>
      <c r="BR38" s="49"/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</row>
    <row r="39" spans="1:86" s="17" customFormat="1" ht="18" customHeight="1" thickBot="1">
      <c r="A39" s="3"/>
      <c r="B39" s="102">
        <v>14</v>
      </c>
      <c r="C39" s="103"/>
      <c r="D39" s="103">
        <v>2</v>
      </c>
      <c r="E39" s="103"/>
      <c r="F39" s="103"/>
      <c r="G39" s="103" t="s">
        <v>22</v>
      </c>
      <c r="H39" s="103"/>
      <c r="I39" s="103"/>
      <c r="J39" s="104">
        <f>J38</f>
        <v>0.6395833333333333</v>
      </c>
      <c r="K39" s="104"/>
      <c r="L39" s="104"/>
      <c r="M39" s="104"/>
      <c r="N39" s="105"/>
      <c r="O39" s="108" t="str">
        <f>AG16</f>
        <v>DSC Arminia Bielefeld</v>
      </c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69" t="s">
        <v>20</v>
      </c>
      <c r="AF39" s="109" t="str">
        <f>AG20</f>
        <v>FSV Mainz 05</v>
      </c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10"/>
      <c r="AW39" s="106">
        <v>0</v>
      </c>
      <c r="AX39" s="111"/>
      <c r="AY39" s="6" t="s">
        <v>19</v>
      </c>
      <c r="AZ39" s="111">
        <v>5</v>
      </c>
      <c r="BA39" s="112"/>
      <c r="BB39" s="106"/>
      <c r="BC39" s="107"/>
      <c r="BD39" s="14"/>
      <c r="BE39" s="59"/>
      <c r="BF39" s="45">
        <f t="shared" si="0"/>
        <v>0</v>
      </c>
      <c r="BG39" s="45" t="s">
        <v>19</v>
      </c>
      <c r="BH39" s="45">
        <f t="shared" si="1"/>
        <v>3</v>
      </c>
      <c r="BI39" s="40"/>
      <c r="BJ39" s="40"/>
      <c r="BK39" s="47"/>
      <c r="BL39" s="47"/>
      <c r="BM39" s="51" t="str">
        <f>$AG$20</f>
        <v>FSV Mainz 05</v>
      </c>
      <c r="BN39" s="49">
        <f>SUM($BF$31+$BH$35+$BH$39+$BH$49+$BF$55)</f>
        <v>15</v>
      </c>
      <c r="BO39" s="49">
        <f>SUM($AW$31+$AZ$35+$AZ$39+$AZ$49+$AW$55)</f>
        <v>33</v>
      </c>
      <c r="BP39" s="50" t="s">
        <v>19</v>
      </c>
      <c r="BQ39" s="49">
        <f>SUM($AZ$31+$AW$35+$AW$39+$AW$49+$AZ$55)</f>
        <v>0</v>
      </c>
      <c r="BR39" s="49">
        <f aca="true" t="shared" si="3" ref="BR39:BR44">SUM(BO39-BQ39)</f>
        <v>33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</row>
    <row r="40" spans="1:86" s="17" customFormat="1" ht="18" customHeight="1">
      <c r="A40" s="3"/>
      <c r="B40" s="97">
        <v>15</v>
      </c>
      <c r="C40" s="98"/>
      <c r="D40" s="98">
        <v>1</v>
      </c>
      <c r="E40" s="98"/>
      <c r="F40" s="98"/>
      <c r="G40" s="98" t="s">
        <v>16</v>
      </c>
      <c r="H40" s="98"/>
      <c r="I40" s="98"/>
      <c r="J40" s="113">
        <f aca="true" t="shared" si="4" ref="J40:J54">J39+$U$10*$X$10+$AL$10</f>
        <v>0.6493055555555555</v>
      </c>
      <c r="K40" s="113"/>
      <c r="L40" s="113"/>
      <c r="M40" s="113"/>
      <c r="N40" s="114"/>
      <c r="O40" s="115" t="str">
        <f>D17</f>
        <v>SuS Kaiserau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68" t="s">
        <v>20</v>
      </c>
      <c r="AF40" s="116" t="str">
        <f>D19</f>
        <v>Brinkumer SV</v>
      </c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  <c r="AW40" s="118">
        <v>1</v>
      </c>
      <c r="AX40" s="120"/>
      <c r="AY40" s="13" t="s">
        <v>19</v>
      </c>
      <c r="AZ40" s="120">
        <v>5</v>
      </c>
      <c r="BA40" s="121"/>
      <c r="BB40" s="118"/>
      <c r="BC40" s="119"/>
      <c r="BD40" s="14"/>
      <c r="BE40" s="59"/>
      <c r="BF40" s="45">
        <f t="shared" si="0"/>
        <v>0</v>
      </c>
      <c r="BG40" s="45" t="s">
        <v>19</v>
      </c>
      <c r="BH40" s="45">
        <f t="shared" si="1"/>
        <v>3</v>
      </c>
      <c r="BI40" s="40"/>
      <c r="BJ40" s="40"/>
      <c r="BK40" s="47"/>
      <c r="BL40" s="47"/>
      <c r="BM40" s="51" t="str">
        <f>$AG$21</f>
        <v>Werder Bremen</v>
      </c>
      <c r="BN40" s="49">
        <f>SUM($BH$31+$BH$37+$BF$43+$BF$47+$BF$51)</f>
        <v>12</v>
      </c>
      <c r="BO40" s="49">
        <f>SUM($AZ$31+$AZ$37+$AW$43+$AW$47+$AW$51)</f>
        <v>27</v>
      </c>
      <c r="BP40" s="50" t="s">
        <v>19</v>
      </c>
      <c r="BQ40" s="49">
        <f>SUM($AW$31+$AW$37+$AZ$43+$AZ$47+$AZ$51)</f>
        <v>11</v>
      </c>
      <c r="BR40" s="49">
        <f t="shared" si="3"/>
        <v>16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</row>
    <row r="41" spans="1:86" s="17" customFormat="1" ht="18" customHeight="1" thickBot="1">
      <c r="A41" s="3"/>
      <c r="B41" s="102">
        <v>16</v>
      </c>
      <c r="C41" s="103"/>
      <c r="D41" s="103">
        <v>2</v>
      </c>
      <c r="E41" s="103"/>
      <c r="F41" s="103"/>
      <c r="G41" s="103" t="s">
        <v>22</v>
      </c>
      <c r="H41" s="103"/>
      <c r="I41" s="103"/>
      <c r="J41" s="104">
        <f>J40</f>
        <v>0.6493055555555555</v>
      </c>
      <c r="K41" s="104"/>
      <c r="L41" s="104"/>
      <c r="M41" s="104"/>
      <c r="N41" s="105"/>
      <c r="O41" s="108" t="str">
        <f>AG17</f>
        <v>Westfalia Rhynern II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69" t="s">
        <v>20</v>
      </c>
      <c r="AF41" s="109" t="str">
        <f>AG19</f>
        <v>Hammer SpVg</v>
      </c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10"/>
      <c r="AW41" s="106">
        <v>2</v>
      </c>
      <c r="AX41" s="111"/>
      <c r="AY41" s="6" t="s">
        <v>19</v>
      </c>
      <c r="AZ41" s="111">
        <v>1</v>
      </c>
      <c r="BA41" s="112"/>
      <c r="BB41" s="106"/>
      <c r="BC41" s="107"/>
      <c r="BD41" s="14"/>
      <c r="BE41" s="59"/>
      <c r="BF41" s="45">
        <f t="shared" si="0"/>
        <v>3</v>
      </c>
      <c r="BG41" s="45" t="s">
        <v>19</v>
      </c>
      <c r="BH41" s="45">
        <f t="shared" si="1"/>
        <v>0</v>
      </c>
      <c r="BI41" s="40"/>
      <c r="BJ41" s="40"/>
      <c r="BK41" s="47"/>
      <c r="BL41" s="47"/>
      <c r="BM41" s="51" t="str">
        <f>$AG$16</f>
        <v>DSC Arminia Bielefeld</v>
      </c>
      <c r="BN41" s="49">
        <f>SUM($BF$27+$BF$33+$BF$39+$BH$45+$BH$51)</f>
        <v>9</v>
      </c>
      <c r="BO41" s="49">
        <f>SUM($AW$27+$AW$33+$AW$39+$AZ$45+$AZ$51)</f>
        <v>19</v>
      </c>
      <c r="BP41" s="50" t="s">
        <v>19</v>
      </c>
      <c r="BQ41" s="49">
        <f>SUM($AZ$27+$AZ$33+$AZ$39+$AW$45+$AW$51)</f>
        <v>14</v>
      </c>
      <c r="BR41" s="49">
        <f t="shared" si="3"/>
        <v>5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</row>
    <row r="42" spans="1:86" s="17" customFormat="1" ht="18" customHeight="1">
      <c r="A42" s="3"/>
      <c r="B42" s="97">
        <v>17</v>
      </c>
      <c r="C42" s="98"/>
      <c r="D42" s="98">
        <v>1</v>
      </c>
      <c r="E42" s="98"/>
      <c r="F42" s="98"/>
      <c r="G42" s="98" t="s">
        <v>16</v>
      </c>
      <c r="H42" s="98"/>
      <c r="I42" s="98"/>
      <c r="J42" s="113">
        <f t="shared" si="4"/>
        <v>0.6590277777777777</v>
      </c>
      <c r="K42" s="113"/>
      <c r="L42" s="113"/>
      <c r="M42" s="113"/>
      <c r="N42" s="114"/>
      <c r="O42" s="115" t="str">
        <f>D21</f>
        <v>VfL Wolfsburg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68" t="s">
        <v>20</v>
      </c>
      <c r="AF42" s="116" t="str">
        <f>D18</f>
        <v>Westfalia Rhynern I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  <c r="AW42" s="118">
        <v>3</v>
      </c>
      <c r="AX42" s="120"/>
      <c r="AY42" s="13" t="s">
        <v>19</v>
      </c>
      <c r="AZ42" s="120">
        <v>2</v>
      </c>
      <c r="BA42" s="121"/>
      <c r="BB42" s="118"/>
      <c r="BC42" s="119"/>
      <c r="BD42" s="14"/>
      <c r="BE42" s="59"/>
      <c r="BF42" s="45">
        <f t="shared" si="0"/>
        <v>3</v>
      </c>
      <c r="BG42" s="45" t="s">
        <v>19</v>
      </c>
      <c r="BH42" s="45">
        <f t="shared" si="1"/>
        <v>0</v>
      </c>
      <c r="BI42" s="40"/>
      <c r="BJ42" s="40"/>
      <c r="BK42" s="47"/>
      <c r="BL42" s="47"/>
      <c r="BM42" s="51" t="str">
        <f>$AG$17</f>
        <v>Westfalia Rhynern II</v>
      </c>
      <c r="BN42" s="49">
        <f>SUM($BH$27+$BF$35+$BF$41+$BH$47+$BF$53)</f>
        <v>6</v>
      </c>
      <c r="BO42" s="49">
        <f>SUM($AZ$27+$AW$35+$AW$41+$AZ$47+$AW$53)</f>
        <v>15</v>
      </c>
      <c r="BP42" s="50" t="s">
        <v>19</v>
      </c>
      <c r="BQ42" s="49">
        <f>SUM($AW$27+$AZ$35+$AZ$41+$AW$47+$AZ$53)</f>
        <v>15</v>
      </c>
      <c r="BR42" s="49">
        <f t="shared" si="3"/>
        <v>0</v>
      </c>
      <c r="BS42" s="49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</row>
    <row r="43" spans="1:86" s="17" customFormat="1" ht="18" customHeight="1" thickBot="1">
      <c r="A43" s="3"/>
      <c r="B43" s="102">
        <v>18</v>
      </c>
      <c r="C43" s="103"/>
      <c r="D43" s="103">
        <v>2</v>
      </c>
      <c r="E43" s="103"/>
      <c r="F43" s="103"/>
      <c r="G43" s="103" t="s">
        <v>22</v>
      </c>
      <c r="H43" s="103"/>
      <c r="I43" s="103"/>
      <c r="J43" s="104">
        <f>J42</f>
        <v>0.6590277777777777</v>
      </c>
      <c r="K43" s="104"/>
      <c r="L43" s="104"/>
      <c r="M43" s="104"/>
      <c r="N43" s="105"/>
      <c r="O43" s="108" t="str">
        <f>AG21</f>
        <v>Werder Bremen</v>
      </c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69" t="s">
        <v>20</v>
      </c>
      <c r="AF43" s="109" t="str">
        <f>AG18</f>
        <v>BSV Heeren</v>
      </c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10"/>
      <c r="AW43" s="106">
        <v>14</v>
      </c>
      <c r="AX43" s="111"/>
      <c r="AY43" s="6" t="s">
        <v>19</v>
      </c>
      <c r="AZ43" s="111">
        <v>0</v>
      </c>
      <c r="BA43" s="112"/>
      <c r="BB43" s="106"/>
      <c r="BC43" s="107"/>
      <c r="BD43" s="14"/>
      <c r="BE43" s="59"/>
      <c r="BF43" s="45">
        <f t="shared" si="0"/>
        <v>3</v>
      </c>
      <c r="BG43" s="45" t="s">
        <v>19</v>
      </c>
      <c r="BH43" s="45">
        <f t="shared" si="1"/>
        <v>0</v>
      </c>
      <c r="BI43" s="40"/>
      <c r="BJ43" s="40"/>
      <c r="BK43" s="47"/>
      <c r="BL43" s="47"/>
      <c r="BM43" s="51" t="str">
        <f>$AG$19</f>
        <v>Hammer SpVg</v>
      </c>
      <c r="BN43" s="49">
        <f>SUM($BH$29+$BF$37+$BH$41+$BF$45+$BH$55)</f>
        <v>3</v>
      </c>
      <c r="BO43" s="49">
        <f>SUM($AZ$29+$AW$37+$AZ$41+$AW$45+$AZ$55)</f>
        <v>10</v>
      </c>
      <c r="BP43" s="50" t="s">
        <v>19</v>
      </c>
      <c r="BQ43" s="49">
        <f>SUM($AW$29+$AZ$37+$AW$41+$AZ$45+$AW$55)</f>
        <v>22</v>
      </c>
      <c r="BR43" s="49">
        <f t="shared" si="3"/>
        <v>-12</v>
      </c>
      <c r="BS43" s="49"/>
      <c r="BT43" s="40"/>
      <c r="BU43" s="40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  <c r="CG43" s="44"/>
      <c r="CH43" s="44"/>
    </row>
    <row r="44" spans="1:86" s="17" customFormat="1" ht="18" customHeight="1">
      <c r="A44" s="3"/>
      <c r="B44" s="97">
        <v>19</v>
      </c>
      <c r="C44" s="98"/>
      <c r="D44" s="98">
        <v>1</v>
      </c>
      <c r="E44" s="98"/>
      <c r="F44" s="98"/>
      <c r="G44" s="98" t="s">
        <v>16</v>
      </c>
      <c r="H44" s="98"/>
      <c r="I44" s="98"/>
      <c r="J44" s="113">
        <f t="shared" si="4"/>
        <v>0.6687499999999998</v>
      </c>
      <c r="K44" s="113"/>
      <c r="L44" s="113"/>
      <c r="M44" s="113"/>
      <c r="N44" s="114"/>
      <c r="O44" s="115" t="str">
        <f>D19</f>
        <v>Brinkumer SV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68" t="s">
        <v>20</v>
      </c>
      <c r="AF44" s="116" t="str">
        <f>D16</f>
        <v>Brighton Hove&amp; Albion</v>
      </c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7"/>
      <c r="AW44" s="118">
        <v>0</v>
      </c>
      <c r="AX44" s="120"/>
      <c r="AY44" s="13" t="s">
        <v>19</v>
      </c>
      <c r="AZ44" s="120">
        <v>4</v>
      </c>
      <c r="BA44" s="121"/>
      <c r="BB44" s="118"/>
      <c r="BC44" s="119"/>
      <c r="BD44" s="14"/>
      <c r="BE44" s="59"/>
      <c r="BF44" s="45">
        <f t="shared" si="0"/>
        <v>0</v>
      </c>
      <c r="BG44" s="45" t="s">
        <v>19</v>
      </c>
      <c r="BH44" s="45">
        <f t="shared" si="1"/>
        <v>3</v>
      </c>
      <c r="BI44" s="40"/>
      <c r="BJ44" s="40"/>
      <c r="BK44" s="40"/>
      <c r="BL44" s="40"/>
      <c r="BM44" s="48" t="str">
        <f>$AG$18</f>
        <v>BSV Heeren</v>
      </c>
      <c r="BN44" s="49">
        <f>SUM($BF$29+$BH$33+$BH$43+$BF$49+$BH$53)</f>
        <v>0</v>
      </c>
      <c r="BO44" s="49">
        <f>SUM($AW$29+$AZ$33+$AZ$43+$AW$49+$AZ$53)</f>
        <v>3</v>
      </c>
      <c r="BP44" s="50" t="s">
        <v>19</v>
      </c>
      <c r="BQ44" s="49">
        <f>SUM($AZ$29+$AW$33+$AW$43+$AZ$49+$AW$53)</f>
        <v>45</v>
      </c>
      <c r="BR44" s="49">
        <f t="shared" si="3"/>
        <v>-42</v>
      </c>
      <c r="BS44" s="40"/>
      <c r="BT44" s="40"/>
      <c r="BU44" s="40"/>
      <c r="BV44" s="43"/>
      <c r="BW44" s="43"/>
      <c r="BX44" s="43"/>
      <c r="BY44" s="43"/>
      <c r="BZ44" s="43"/>
      <c r="CA44" s="43"/>
      <c r="CB44" s="43"/>
      <c r="CC44" s="44"/>
      <c r="CD44" s="44"/>
      <c r="CE44" s="44"/>
      <c r="CF44" s="44"/>
      <c r="CG44" s="44"/>
      <c r="CH44" s="44"/>
    </row>
    <row r="45" spans="1:86" s="17" customFormat="1" ht="18" customHeight="1" thickBot="1">
      <c r="A45" s="3"/>
      <c r="B45" s="102">
        <v>20</v>
      </c>
      <c r="C45" s="103"/>
      <c r="D45" s="103">
        <v>2</v>
      </c>
      <c r="E45" s="103"/>
      <c r="F45" s="103"/>
      <c r="G45" s="103" t="s">
        <v>22</v>
      </c>
      <c r="H45" s="103"/>
      <c r="I45" s="103"/>
      <c r="J45" s="104">
        <f>J44</f>
        <v>0.6687499999999998</v>
      </c>
      <c r="K45" s="104"/>
      <c r="L45" s="104"/>
      <c r="M45" s="104"/>
      <c r="N45" s="105"/>
      <c r="O45" s="108" t="str">
        <f>AG19</f>
        <v>Hammer SpVg</v>
      </c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69" t="s">
        <v>20</v>
      </c>
      <c r="AF45" s="109" t="str">
        <f>AG16</f>
        <v>DSC Arminia Bielefeld</v>
      </c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10"/>
      <c r="AW45" s="106">
        <v>3</v>
      </c>
      <c r="AX45" s="111"/>
      <c r="AY45" s="6" t="s">
        <v>19</v>
      </c>
      <c r="AZ45" s="111">
        <v>4</v>
      </c>
      <c r="BA45" s="112"/>
      <c r="BB45" s="106"/>
      <c r="BC45" s="107"/>
      <c r="BD45" s="14"/>
      <c r="BE45" s="59"/>
      <c r="BF45" s="45">
        <f aca="true" t="shared" si="5" ref="BF45:BF55">IF(ISBLANK(AW45),"0",IF(AW45&gt;AZ45,3,IF(AW45=AZ45,1,0)))</f>
        <v>0</v>
      </c>
      <c r="BG45" s="45" t="s">
        <v>19</v>
      </c>
      <c r="BH45" s="45">
        <f aca="true" t="shared" si="6" ref="BH45:BH55">IF(ISBLANK(AZ45),"0",IF(AZ45&gt;AW45,3,IF(AZ45=AW45,1,0)))</f>
        <v>3</v>
      </c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  <c r="CG45" s="44"/>
      <c r="CH45" s="44"/>
    </row>
    <row r="46" spans="1:86" s="17" customFormat="1" ht="18" customHeight="1">
      <c r="A46" s="3"/>
      <c r="B46" s="97">
        <v>21</v>
      </c>
      <c r="C46" s="98"/>
      <c r="D46" s="98">
        <v>1</v>
      </c>
      <c r="E46" s="98"/>
      <c r="F46" s="98"/>
      <c r="G46" s="98" t="s">
        <v>16</v>
      </c>
      <c r="H46" s="98"/>
      <c r="I46" s="98"/>
      <c r="J46" s="113">
        <f t="shared" si="4"/>
        <v>0.678472222222222</v>
      </c>
      <c r="K46" s="113"/>
      <c r="L46" s="113"/>
      <c r="M46" s="113"/>
      <c r="N46" s="114"/>
      <c r="O46" s="115" t="str">
        <f>D21</f>
        <v>VfL Wolfsburg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68" t="s">
        <v>20</v>
      </c>
      <c r="AF46" s="116" t="str">
        <f>D17</f>
        <v>SuS Kaiserau</v>
      </c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7"/>
      <c r="AW46" s="118">
        <v>1</v>
      </c>
      <c r="AX46" s="120"/>
      <c r="AY46" s="13" t="s">
        <v>19</v>
      </c>
      <c r="AZ46" s="120">
        <v>2</v>
      </c>
      <c r="BA46" s="121"/>
      <c r="BB46" s="118"/>
      <c r="BC46" s="119"/>
      <c r="BD46" s="14"/>
      <c r="BE46" s="59"/>
      <c r="BF46" s="45">
        <f t="shared" si="5"/>
        <v>0</v>
      </c>
      <c r="BG46" s="45" t="s">
        <v>19</v>
      </c>
      <c r="BH46" s="45">
        <f t="shared" si="6"/>
        <v>3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  <c r="CG46" s="44"/>
      <c r="CH46" s="44"/>
    </row>
    <row r="47" spans="1:86" s="17" customFormat="1" ht="18" customHeight="1" thickBot="1">
      <c r="A47" s="3"/>
      <c r="B47" s="102">
        <v>22</v>
      </c>
      <c r="C47" s="103"/>
      <c r="D47" s="103">
        <v>2</v>
      </c>
      <c r="E47" s="103"/>
      <c r="F47" s="103"/>
      <c r="G47" s="103" t="s">
        <v>22</v>
      </c>
      <c r="H47" s="103"/>
      <c r="I47" s="103"/>
      <c r="J47" s="104">
        <f>J46</f>
        <v>0.678472222222222</v>
      </c>
      <c r="K47" s="104"/>
      <c r="L47" s="104"/>
      <c r="M47" s="104"/>
      <c r="N47" s="105"/>
      <c r="O47" s="108" t="str">
        <f>AG21</f>
        <v>Werder Bremen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69" t="s">
        <v>20</v>
      </c>
      <c r="AF47" s="109" t="str">
        <f>AG17</f>
        <v>Westfalia Rhynern II</v>
      </c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10"/>
      <c r="AW47" s="106">
        <v>5</v>
      </c>
      <c r="AX47" s="111"/>
      <c r="AY47" s="6" t="s">
        <v>19</v>
      </c>
      <c r="AZ47" s="111">
        <v>3</v>
      </c>
      <c r="BA47" s="112"/>
      <c r="BB47" s="106"/>
      <c r="BC47" s="107"/>
      <c r="BD47" s="14"/>
      <c r="BE47" s="59"/>
      <c r="BF47" s="45">
        <f t="shared" si="5"/>
        <v>3</v>
      </c>
      <c r="BG47" s="45" t="s">
        <v>19</v>
      </c>
      <c r="BH47" s="45">
        <f t="shared" si="6"/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3"/>
      <c r="BW47" s="43"/>
      <c r="BX47" s="43"/>
      <c r="BY47" s="43"/>
      <c r="BZ47" s="43"/>
      <c r="CA47" s="43"/>
      <c r="CB47" s="43"/>
      <c r="CC47" s="44"/>
      <c r="CD47" s="44"/>
      <c r="CE47" s="44"/>
      <c r="CF47" s="44"/>
      <c r="CG47" s="44"/>
      <c r="CH47" s="44"/>
    </row>
    <row r="48" spans="1:86" s="17" customFormat="1" ht="18" customHeight="1">
      <c r="A48" s="3"/>
      <c r="B48" s="97">
        <v>23</v>
      </c>
      <c r="C48" s="98"/>
      <c r="D48" s="98">
        <v>1</v>
      </c>
      <c r="E48" s="98"/>
      <c r="F48" s="98"/>
      <c r="G48" s="98" t="s">
        <v>16</v>
      </c>
      <c r="H48" s="98"/>
      <c r="I48" s="98"/>
      <c r="J48" s="113">
        <f t="shared" si="4"/>
        <v>0.6881944444444442</v>
      </c>
      <c r="K48" s="113"/>
      <c r="L48" s="113"/>
      <c r="M48" s="113"/>
      <c r="N48" s="114"/>
      <c r="O48" s="115" t="str">
        <f>D18</f>
        <v>Westfalia Rhynern I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68" t="s">
        <v>20</v>
      </c>
      <c r="AF48" s="116" t="str">
        <f>D20</f>
        <v>Hertha BSC Berlin</v>
      </c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  <c r="AW48" s="118">
        <v>2</v>
      </c>
      <c r="AX48" s="120"/>
      <c r="AY48" s="13" t="s">
        <v>19</v>
      </c>
      <c r="AZ48" s="120">
        <v>5</v>
      </c>
      <c r="BA48" s="121"/>
      <c r="BB48" s="118"/>
      <c r="BC48" s="119"/>
      <c r="BD48" s="14"/>
      <c r="BE48" s="59"/>
      <c r="BF48" s="45">
        <f t="shared" si="5"/>
        <v>0</v>
      </c>
      <c r="BG48" s="45" t="s">
        <v>19</v>
      </c>
      <c r="BH48" s="45">
        <f t="shared" si="6"/>
        <v>3</v>
      </c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3"/>
      <c r="BW48" s="43"/>
      <c r="BX48" s="43"/>
      <c r="BY48" s="43"/>
      <c r="BZ48" s="43"/>
      <c r="CA48" s="43"/>
      <c r="CB48" s="43"/>
      <c r="CC48" s="44"/>
      <c r="CD48" s="44"/>
      <c r="CE48" s="44"/>
      <c r="CF48" s="44"/>
      <c r="CG48" s="44"/>
      <c r="CH48" s="44"/>
    </row>
    <row r="49" spans="1:86" s="17" customFormat="1" ht="18" customHeight="1" thickBot="1">
      <c r="A49" s="3"/>
      <c r="B49" s="102">
        <v>24</v>
      </c>
      <c r="C49" s="103"/>
      <c r="D49" s="103">
        <v>2</v>
      </c>
      <c r="E49" s="103"/>
      <c r="F49" s="103"/>
      <c r="G49" s="103" t="s">
        <v>22</v>
      </c>
      <c r="H49" s="103"/>
      <c r="I49" s="103"/>
      <c r="J49" s="104">
        <f>J48</f>
        <v>0.6881944444444442</v>
      </c>
      <c r="K49" s="104"/>
      <c r="L49" s="104"/>
      <c r="M49" s="104"/>
      <c r="N49" s="105"/>
      <c r="O49" s="108" t="str">
        <f>AG18</f>
        <v>BSV Heeren</v>
      </c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69" t="s">
        <v>20</v>
      </c>
      <c r="AF49" s="109" t="str">
        <f>AG20</f>
        <v>FSV Mainz 05</v>
      </c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10"/>
      <c r="AW49" s="106">
        <v>0</v>
      </c>
      <c r="AX49" s="111"/>
      <c r="AY49" s="6" t="s">
        <v>19</v>
      </c>
      <c r="AZ49" s="111">
        <v>10</v>
      </c>
      <c r="BA49" s="112"/>
      <c r="BB49" s="106"/>
      <c r="BC49" s="107"/>
      <c r="BD49" s="14"/>
      <c r="BE49" s="59"/>
      <c r="BF49" s="45">
        <f t="shared" si="5"/>
        <v>0</v>
      </c>
      <c r="BG49" s="45" t="s">
        <v>19</v>
      </c>
      <c r="BH49" s="45">
        <f t="shared" si="6"/>
        <v>3</v>
      </c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3"/>
      <c r="BW49" s="43"/>
      <c r="BX49" s="43"/>
      <c r="BY49" s="43"/>
      <c r="BZ49" s="43"/>
      <c r="CA49" s="43"/>
      <c r="CB49" s="43"/>
      <c r="CC49" s="44"/>
      <c r="CD49" s="44"/>
      <c r="CE49" s="44"/>
      <c r="CF49" s="44"/>
      <c r="CG49" s="44"/>
      <c r="CH49" s="44"/>
    </row>
    <row r="50" spans="1:86" s="17" customFormat="1" ht="18" customHeight="1">
      <c r="A50" s="3"/>
      <c r="B50" s="97">
        <v>25</v>
      </c>
      <c r="C50" s="98"/>
      <c r="D50" s="98">
        <v>1</v>
      </c>
      <c r="E50" s="98"/>
      <c r="F50" s="98"/>
      <c r="G50" s="98" t="s">
        <v>16</v>
      </c>
      <c r="H50" s="98"/>
      <c r="I50" s="98"/>
      <c r="J50" s="113">
        <f t="shared" si="4"/>
        <v>0.6979166666666664</v>
      </c>
      <c r="K50" s="113"/>
      <c r="L50" s="113"/>
      <c r="M50" s="113"/>
      <c r="N50" s="114"/>
      <c r="O50" s="115" t="str">
        <f>D21</f>
        <v>VfL Wolfsburg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68" t="s">
        <v>20</v>
      </c>
      <c r="AF50" s="116" t="str">
        <f>D16</f>
        <v>Brighton Hove&amp; Albion</v>
      </c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7"/>
      <c r="AW50" s="118">
        <v>0</v>
      </c>
      <c r="AX50" s="120"/>
      <c r="AY50" s="13" t="s">
        <v>19</v>
      </c>
      <c r="AZ50" s="120">
        <v>3</v>
      </c>
      <c r="BA50" s="121"/>
      <c r="BB50" s="118"/>
      <c r="BC50" s="119"/>
      <c r="BD50" s="14"/>
      <c r="BE50" s="59"/>
      <c r="BF50" s="45">
        <f t="shared" si="5"/>
        <v>0</v>
      </c>
      <c r="BG50" s="45" t="s">
        <v>19</v>
      </c>
      <c r="BH50" s="45">
        <f t="shared" si="6"/>
        <v>3</v>
      </c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3"/>
      <c r="BW50" s="43"/>
      <c r="BX50" s="43"/>
      <c r="BY50" s="43"/>
      <c r="BZ50" s="43"/>
      <c r="CA50" s="43"/>
      <c r="CB50" s="43"/>
      <c r="CC50" s="44"/>
      <c r="CD50" s="44"/>
      <c r="CE50" s="44"/>
      <c r="CF50" s="44"/>
      <c r="CG50" s="44"/>
      <c r="CH50" s="44"/>
    </row>
    <row r="51" spans="1:86" s="17" customFormat="1" ht="18" customHeight="1" thickBot="1">
      <c r="A51" s="3"/>
      <c r="B51" s="102">
        <v>26</v>
      </c>
      <c r="C51" s="103"/>
      <c r="D51" s="103">
        <v>2</v>
      </c>
      <c r="E51" s="103"/>
      <c r="F51" s="103"/>
      <c r="G51" s="103" t="s">
        <v>22</v>
      </c>
      <c r="H51" s="103"/>
      <c r="I51" s="103"/>
      <c r="J51" s="104">
        <f>J50</f>
        <v>0.6979166666666664</v>
      </c>
      <c r="K51" s="104"/>
      <c r="L51" s="104"/>
      <c r="M51" s="104"/>
      <c r="N51" s="105"/>
      <c r="O51" s="108" t="str">
        <f>AG21</f>
        <v>Werder Bremen</v>
      </c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69" t="s">
        <v>20</v>
      </c>
      <c r="AF51" s="109" t="str">
        <f>AG16</f>
        <v>DSC Arminia Bielefeld</v>
      </c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10"/>
      <c r="AW51" s="106">
        <v>2</v>
      </c>
      <c r="AX51" s="111"/>
      <c r="AY51" s="6" t="s">
        <v>19</v>
      </c>
      <c r="AZ51" s="111">
        <v>1</v>
      </c>
      <c r="BA51" s="112"/>
      <c r="BB51" s="106"/>
      <c r="BC51" s="107"/>
      <c r="BD51" s="14"/>
      <c r="BE51" s="59"/>
      <c r="BF51" s="45">
        <f t="shared" si="5"/>
        <v>3</v>
      </c>
      <c r="BG51" s="45" t="s">
        <v>19</v>
      </c>
      <c r="BH51" s="45">
        <f t="shared" si="6"/>
        <v>0</v>
      </c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3"/>
      <c r="BW51" s="43"/>
      <c r="BX51" s="43"/>
      <c r="BY51" s="43"/>
      <c r="BZ51" s="43"/>
      <c r="CA51" s="43"/>
      <c r="CB51" s="43"/>
      <c r="CC51" s="44"/>
      <c r="CD51" s="44"/>
      <c r="CE51" s="44"/>
      <c r="CF51" s="44"/>
      <c r="CG51" s="44"/>
      <c r="CH51" s="44"/>
    </row>
    <row r="52" spans="1:86" s="17" customFormat="1" ht="18" customHeight="1">
      <c r="A52" s="3"/>
      <c r="B52" s="97">
        <v>27</v>
      </c>
      <c r="C52" s="98"/>
      <c r="D52" s="98">
        <v>1</v>
      </c>
      <c r="E52" s="98"/>
      <c r="F52" s="98"/>
      <c r="G52" s="98" t="s">
        <v>16</v>
      </c>
      <c r="H52" s="98"/>
      <c r="I52" s="98"/>
      <c r="J52" s="113">
        <f t="shared" si="4"/>
        <v>0.7076388888888886</v>
      </c>
      <c r="K52" s="113"/>
      <c r="L52" s="113"/>
      <c r="M52" s="113"/>
      <c r="N52" s="114"/>
      <c r="O52" s="115" t="str">
        <f>D17</f>
        <v>SuS Kaiserau</v>
      </c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68" t="s">
        <v>20</v>
      </c>
      <c r="AF52" s="116" t="str">
        <f>D18</f>
        <v>Westfalia Rhynern I</v>
      </c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7"/>
      <c r="AW52" s="118">
        <v>1</v>
      </c>
      <c r="AX52" s="120"/>
      <c r="AY52" s="13" t="s">
        <v>19</v>
      </c>
      <c r="AZ52" s="120">
        <v>6</v>
      </c>
      <c r="BA52" s="121"/>
      <c r="BB52" s="118"/>
      <c r="BC52" s="119"/>
      <c r="BD52" s="14"/>
      <c r="BE52" s="59"/>
      <c r="BF52" s="45">
        <f t="shared" si="5"/>
        <v>0</v>
      </c>
      <c r="BG52" s="45" t="s">
        <v>19</v>
      </c>
      <c r="BH52" s="45">
        <f t="shared" si="6"/>
        <v>3</v>
      </c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3"/>
      <c r="BW52" s="43"/>
      <c r="BX52" s="43"/>
      <c r="BY52" s="43"/>
      <c r="BZ52" s="43"/>
      <c r="CA52" s="43"/>
      <c r="CB52" s="43"/>
      <c r="CC52" s="44"/>
      <c r="CD52" s="44"/>
      <c r="CE52" s="44"/>
      <c r="CF52" s="44"/>
      <c r="CG52" s="44"/>
      <c r="CH52" s="44"/>
    </row>
    <row r="53" spans="1:86" s="17" customFormat="1" ht="18" customHeight="1" thickBot="1">
      <c r="A53" s="3"/>
      <c r="B53" s="102">
        <v>28</v>
      </c>
      <c r="C53" s="103"/>
      <c r="D53" s="103">
        <v>2</v>
      </c>
      <c r="E53" s="103"/>
      <c r="F53" s="103"/>
      <c r="G53" s="103" t="s">
        <v>22</v>
      </c>
      <c r="H53" s="103"/>
      <c r="I53" s="103"/>
      <c r="J53" s="104">
        <f>J52</f>
        <v>0.7076388888888886</v>
      </c>
      <c r="K53" s="104"/>
      <c r="L53" s="104"/>
      <c r="M53" s="104"/>
      <c r="N53" s="105"/>
      <c r="O53" s="108" t="str">
        <f>AG17</f>
        <v>Westfalia Rhynern II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69" t="s">
        <v>20</v>
      </c>
      <c r="AF53" s="109" t="str">
        <f>AG18</f>
        <v>BSV Heeren</v>
      </c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10"/>
      <c r="AW53" s="106">
        <v>8</v>
      </c>
      <c r="AX53" s="111"/>
      <c r="AY53" s="6" t="s">
        <v>19</v>
      </c>
      <c r="AZ53" s="111">
        <v>1</v>
      </c>
      <c r="BA53" s="112"/>
      <c r="BB53" s="106"/>
      <c r="BC53" s="107"/>
      <c r="BD53" s="14"/>
      <c r="BE53" s="59"/>
      <c r="BF53" s="45">
        <f t="shared" si="5"/>
        <v>3</v>
      </c>
      <c r="BG53" s="45" t="s">
        <v>19</v>
      </c>
      <c r="BH53" s="45">
        <f t="shared" si="6"/>
        <v>0</v>
      </c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3"/>
      <c r="BW53" s="43"/>
      <c r="BX53" s="43"/>
      <c r="BY53" s="43"/>
      <c r="BZ53" s="43"/>
      <c r="CA53" s="43"/>
      <c r="CB53" s="43"/>
      <c r="CC53" s="44"/>
      <c r="CD53" s="44"/>
      <c r="CE53" s="44"/>
      <c r="CF53" s="44"/>
      <c r="CG53" s="44"/>
      <c r="CH53" s="44"/>
    </row>
    <row r="54" spans="1:86" s="17" customFormat="1" ht="18" customHeight="1">
      <c r="A54" s="3"/>
      <c r="B54" s="97">
        <v>29</v>
      </c>
      <c r="C54" s="98"/>
      <c r="D54" s="98">
        <v>1</v>
      </c>
      <c r="E54" s="98"/>
      <c r="F54" s="98"/>
      <c r="G54" s="98" t="s">
        <v>16</v>
      </c>
      <c r="H54" s="98"/>
      <c r="I54" s="98"/>
      <c r="J54" s="113">
        <f t="shared" si="4"/>
        <v>0.7173611111111108</v>
      </c>
      <c r="K54" s="113"/>
      <c r="L54" s="113"/>
      <c r="M54" s="113"/>
      <c r="N54" s="114"/>
      <c r="O54" s="115" t="str">
        <f>D20</f>
        <v>Hertha BSC Berlin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68" t="s">
        <v>20</v>
      </c>
      <c r="AF54" s="116" t="str">
        <f>D19</f>
        <v>Brinkumer SV</v>
      </c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7"/>
      <c r="AW54" s="118">
        <v>6</v>
      </c>
      <c r="AX54" s="120"/>
      <c r="AY54" s="13" t="s">
        <v>19</v>
      </c>
      <c r="AZ54" s="120">
        <v>2</v>
      </c>
      <c r="BA54" s="121"/>
      <c r="BB54" s="118"/>
      <c r="BC54" s="119"/>
      <c r="BD54" s="14"/>
      <c r="BE54" s="59"/>
      <c r="BF54" s="45">
        <f t="shared" si="5"/>
        <v>3</v>
      </c>
      <c r="BG54" s="45" t="s">
        <v>19</v>
      </c>
      <c r="BH54" s="45">
        <f t="shared" si="6"/>
        <v>0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3"/>
      <c r="BW54" s="43"/>
      <c r="BX54" s="43"/>
      <c r="BY54" s="43"/>
      <c r="BZ54" s="43"/>
      <c r="CA54" s="43"/>
      <c r="CB54" s="43"/>
      <c r="CC54" s="44"/>
      <c r="CD54" s="44"/>
      <c r="CE54" s="44"/>
      <c r="CF54" s="44"/>
      <c r="CG54" s="44"/>
      <c r="CH54" s="44"/>
    </row>
    <row r="55" spans="1:86" s="16" customFormat="1" ht="18" customHeight="1" thickBot="1">
      <c r="A55"/>
      <c r="B55" s="102">
        <v>30</v>
      </c>
      <c r="C55" s="103"/>
      <c r="D55" s="103">
        <v>2</v>
      </c>
      <c r="E55" s="103"/>
      <c r="F55" s="103"/>
      <c r="G55" s="103" t="s">
        <v>22</v>
      </c>
      <c r="H55" s="103"/>
      <c r="I55" s="103"/>
      <c r="J55" s="104">
        <f>J54</f>
        <v>0.7173611111111108</v>
      </c>
      <c r="K55" s="104"/>
      <c r="L55" s="104"/>
      <c r="M55" s="104"/>
      <c r="N55" s="105"/>
      <c r="O55" s="108" t="str">
        <f>AG20</f>
        <v>FSV Mainz 05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69" t="s">
        <v>20</v>
      </c>
      <c r="AF55" s="109" t="str">
        <f>AG19</f>
        <v>Hammer SpVg</v>
      </c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/>
      <c r="AW55" s="106">
        <v>10</v>
      </c>
      <c r="AX55" s="111"/>
      <c r="AY55" s="6" t="s">
        <v>19</v>
      </c>
      <c r="AZ55" s="111">
        <v>0</v>
      </c>
      <c r="BA55" s="112"/>
      <c r="BB55" s="106"/>
      <c r="BC55" s="107"/>
      <c r="BD55" s="15"/>
      <c r="BE55" s="58"/>
      <c r="BF55" s="45">
        <f t="shared" si="5"/>
        <v>3</v>
      </c>
      <c r="BG55" s="45" t="s">
        <v>19</v>
      </c>
      <c r="BH55" s="45">
        <f t="shared" si="6"/>
        <v>0</v>
      </c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3"/>
      <c r="CD55" s="33"/>
      <c r="CE55" s="33"/>
      <c r="CF55" s="33"/>
      <c r="CG55" s="33"/>
      <c r="CH55" s="33"/>
    </row>
    <row r="56" spans="1:86" s="16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15"/>
      <c r="BE56" s="58"/>
      <c r="BF56" s="45"/>
      <c r="BG56" s="45"/>
      <c r="BH56" s="45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2"/>
      <c r="BX56" s="32"/>
      <c r="BY56" s="32"/>
      <c r="BZ56" s="32"/>
      <c r="CA56" s="32"/>
      <c r="CB56" s="32"/>
      <c r="CC56" s="33"/>
      <c r="CD56" s="33"/>
      <c r="CE56" s="33"/>
      <c r="CF56" s="33"/>
      <c r="CG56" s="33"/>
      <c r="CH56" s="33"/>
    </row>
    <row r="57" spans="1:86" s="16" customFormat="1" ht="33">
      <c r="A57"/>
      <c r="B57" s="126" t="str">
        <f>$A$2</f>
        <v>JSG Lünern Hemmerde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5"/>
      <c r="BE57" s="58"/>
      <c r="BF57" s="45"/>
      <c r="BG57" s="45"/>
      <c r="BH57" s="45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2"/>
      <c r="BX57" s="32"/>
      <c r="BY57" s="32"/>
      <c r="BZ57" s="32"/>
      <c r="CA57" s="32"/>
      <c r="CB57" s="32"/>
      <c r="CC57" s="33"/>
      <c r="CD57" s="33"/>
      <c r="CE57" s="33"/>
      <c r="CF57" s="33"/>
      <c r="CG57" s="33"/>
      <c r="CH57" s="33"/>
    </row>
    <row r="58" spans="1:86" s="16" customFormat="1" ht="27">
      <c r="A58"/>
      <c r="B58" s="132" t="str">
        <f>$A$3</f>
        <v>Internationales U10 Automobile Hülpert Indoor Masters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5"/>
      <c r="BE58" s="58"/>
      <c r="BF58" s="45"/>
      <c r="BG58" s="45"/>
      <c r="BH58" s="45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2"/>
      <c r="BX58" s="32"/>
      <c r="BY58" s="32"/>
      <c r="BZ58" s="32"/>
      <c r="CA58" s="32"/>
      <c r="CB58" s="32"/>
      <c r="CC58" s="33"/>
      <c r="CD58" s="33"/>
      <c r="CE58" s="33"/>
      <c r="CF58" s="33"/>
      <c r="CG58" s="33"/>
      <c r="CH58" s="33"/>
    </row>
    <row r="59" spans="1:86" s="16" customFormat="1" ht="18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15"/>
      <c r="BE59" s="58"/>
      <c r="BF59" s="45"/>
      <c r="BG59" s="45"/>
      <c r="BH59" s="45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3"/>
      <c r="CD59" s="33"/>
      <c r="CE59" s="33"/>
      <c r="CF59" s="33"/>
      <c r="CG59" s="33"/>
      <c r="CH59" s="33"/>
    </row>
    <row r="60" spans="1:8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58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2"/>
      <c r="BX60" s="32"/>
      <c r="BY60" s="32"/>
      <c r="BZ60" s="32"/>
      <c r="CA60" s="32"/>
      <c r="CB60" s="32"/>
      <c r="CC60" s="33"/>
      <c r="CD60" s="33"/>
      <c r="CE60" s="33"/>
      <c r="CF60" s="33"/>
      <c r="CG60" s="33"/>
      <c r="CH60" s="33"/>
    </row>
    <row r="61" spans="1:86" s="16" customFormat="1" ht="12.75">
      <c r="A61"/>
      <c r="B61" s="1" t="s">
        <v>27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58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2"/>
      <c r="BW61" s="32"/>
      <c r="BX61" s="32"/>
      <c r="BY61" s="32"/>
      <c r="BZ61" s="32"/>
      <c r="CA61" s="32"/>
      <c r="CB61" s="32"/>
      <c r="CC61" s="33"/>
      <c r="CD61" s="33"/>
      <c r="CE61" s="33"/>
      <c r="CF61" s="33"/>
      <c r="CG61" s="33"/>
      <c r="CH61" s="33"/>
    </row>
    <row r="62" spans="1:86" s="16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58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2"/>
      <c r="BW62" s="32"/>
      <c r="BX62" s="32"/>
      <c r="BY62" s="32"/>
      <c r="BZ62" s="32"/>
      <c r="CA62" s="32"/>
      <c r="CB62" s="32"/>
      <c r="CC62" s="33"/>
      <c r="CD62" s="33"/>
      <c r="CE62" s="33"/>
      <c r="CF62" s="33"/>
      <c r="CG62" s="33"/>
      <c r="CH62" s="33"/>
    </row>
    <row r="63" spans="2:86" s="7" customFormat="1" ht="13.5" customHeight="1" thickBot="1">
      <c r="B63" s="133" t="s">
        <v>12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133" t="s">
        <v>24</v>
      </c>
      <c r="Q63" s="134"/>
      <c r="R63" s="135"/>
      <c r="S63" s="133" t="s">
        <v>25</v>
      </c>
      <c r="T63" s="134"/>
      <c r="U63" s="134"/>
      <c r="V63" s="134"/>
      <c r="W63" s="135"/>
      <c r="X63" s="133" t="s">
        <v>26</v>
      </c>
      <c r="Y63" s="134"/>
      <c r="Z63" s="135"/>
      <c r="AA63" s="8"/>
      <c r="AB63" s="8"/>
      <c r="AC63" s="8"/>
      <c r="AD63" s="8"/>
      <c r="AE63" s="133" t="s">
        <v>13</v>
      </c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5"/>
      <c r="AS63" s="133" t="s">
        <v>24</v>
      </c>
      <c r="AT63" s="134"/>
      <c r="AU63" s="135"/>
      <c r="AV63" s="133" t="s">
        <v>25</v>
      </c>
      <c r="AW63" s="134"/>
      <c r="AX63" s="134"/>
      <c r="AY63" s="134"/>
      <c r="AZ63" s="135"/>
      <c r="BA63" s="133" t="s">
        <v>26</v>
      </c>
      <c r="BB63" s="134"/>
      <c r="BC63" s="135"/>
      <c r="BE63" s="6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  <c r="CG63" s="54"/>
      <c r="CH63" s="54"/>
    </row>
    <row r="64" spans="1:86" s="16" customFormat="1" ht="12.75">
      <c r="A64"/>
      <c r="B64" s="75" t="s">
        <v>7</v>
      </c>
      <c r="C64" s="76"/>
      <c r="D64" s="136" t="str">
        <f aca="true" t="shared" si="7" ref="D64:D69">BM32</f>
        <v>Hertha BSC Berlin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9">
        <f aca="true" t="shared" si="8" ref="P64:P69">BN32</f>
        <v>15</v>
      </c>
      <c r="Q64" s="140"/>
      <c r="R64" s="141"/>
      <c r="S64" s="76">
        <f aca="true" t="shared" si="9" ref="S64:S69">BO32</f>
        <v>27</v>
      </c>
      <c r="T64" s="76"/>
      <c r="U64" s="9" t="s">
        <v>19</v>
      </c>
      <c r="V64" s="76">
        <f aca="true" t="shared" si="10" ref="V64:V69">BQ32</f>
        <v>5</v>
      </c>
      <c r="W64" s="76"/>
      <c r="X64" s="127">
        <f aca="true" t="shared" si="11" ref="X64:X69">BR32</f>
        <v>22</v>
      </c>
      <c r="Y64" s="128"/>
      <c r="Z64" s="129"/>
      <c r="AA64" s="3"/>
      <c r="AB64" s="3"/>
      <c r="AC64" s="3"/>
      <c r="AD64" s="3"/>
      <c r="AE64" s="75" t="s">
        <v>7</v>
      </c>
      <c r="AF64" s="76"/>
      <c r="AG64" s="136" t="str">
        <f aca="true" t="shared" si="12" ref="AG64:AG69">BM39</f>
        <v>FSV Mainz 05</v>
      </c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139">
        <f aca="true" t="shared" si="13" ref="AS64:AS69">BN39</f>
        <v>15</v>
      </c>
      <c r="AT64" s="140"/>
      <c r="AU64" s="141"/>
      <c r="AV64" s="76">
        <f aca="true" t="shared" si="14" ref="AV64:AV69">BO39</f>
        <v>33</v>
      </c>
      <c r="AW64" s="76"/>
      <c r="AX64" s="9" t="s">
        <v>19</v>
      </c>
      <c r="AY64" s="76">
        <f aca="true" t="shared" si="15" ref="AY64:AY69">BQ39</f>
        <v>0</v>
      </c>
      <c r="AZ64" s="76"/>
      <c r="BA64" s="127">
        <f aca="true" t="shared" si="16" ref="BA64:BA69">BR39</f>
        <v>33</v>
      </c>
      <c r="BB64" s="128"/>
      <c r="BC64" s="129"/>
      <c r="BE64" s="58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2"/>
      <c r="BX64" s="32"/>
      <c r="BY64" s="32"/>
      <c r="BZ64" s="32"/>
      <c r="CA64" s="32"/>
      <c r="CB64" s="32"/>
      <c r="CC64" s="33"/>
      <c r="CD64" s="33"/>
      <c r="CE64" s="33"/>
      <c r="CF64" s="33"/>
      <c r="CG64" s="33"/>
      <c r="CH64" s="33"/>
    </row>
    <row r="65" spans="1:86" s="16" customFormat="1" ht="12.75">
      <c r="A65"/>
      <c r="B65" s="81" t="s">
        <v>8</v>
      </c>
      <c r="C65" s="77"/>
      <c r="D65" s="86" t="str">
        <f t="shared" si="7"/>
        <v>Brinkumer SV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78">
        <f t="shared" si="8"/>
        <v>9</v>
      </c>
      <c r="Q65" s="79"/>
      <c r="R65" s="80"/>
      <c r="S65" s="77">
        <f t="shared" si="9"/>
        <v>15</v>
      </c>
      <c r="T65" s="77"/>
      <c r="U65" s="10" t="s">
        <v>19</v>
      </c>
      <c r="V65" s="77">
        <f t="shared" si="10"/>
        <v>15</v>
      </c>
      <c r="W65" s="77"/>
      <c r="X65" s="99">
        <f t="shared" si="11"/>
        <v>0</v>
      </c>
      <c r="Y65" s="100"/>
      <c r="Z65" s="101"/>
      <c r="AA65" s="3"/>
      <c r="AB65" s="3"/>
      <c r="AC65" s="3"/>
      <c r="AD65" s="3"/>
      <c r="AE65" s="81" t="s">
        <v>8</v>
      </c>
      <c r="AF65" s="77"/>
      <c r="AG65" s="86" t="str">
        <f t="shared" si="12"/>
        <v>Werder Bremen</v>
      </c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8"/>
      <c r="AS65" s="78">
        <f t="shared" si="13"/>
        <v>12</v>
      </c>
      <c r="AT65" s="79"/>
      <c r="AU65" s="80"/>
      <c r="AV65" s="77">
        <f t="shared" si="14"/>
        <v>27</v>
      </c>
      <c r="AW65" s="77"/>
      <c r="AX65" s="10" t="s">
        <v>19</v>
      </c>
      <c r="AY65" s="77">
        <f t="shared" si="15"/>
        <v>11</v>
      </c>
      <c r="AZ65" s="77"/>
      <c r="BA65" s="99">
        <f t="shared" si="16"/>
        <v>16</v>
      </c>
      <c r="BB65" s="100"/>
      <c r="BC65" s="101"/>
      <c r="BE65" s="58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2"/>
      <c r="BW65" s="32"/>
      <c r="BX65" s="32"/>
      <c r="BY65" s="32"/>
      <c r="BZ65" s="32"/>
      <c r="CA65" s="32"/>
      <c r="CB65" s="32"/>
      <c r="CC65" s="33"/>
      <c r="CD65" s="33"/>
      <c r="CE65" s="33"/>
      <c r="CF65" s="33"/>
      <c r="CG65" s="33"/>
      <c r="CH65" s="33"/>
    </row>
    <row r="66" spans="1:86" s="16" customFormat="1" ht="12.75">
      <c r="A66"/>
      <c r="B66" s="81" t="s">
        <v>9</v>
      </c>
      <c r="C66" s="77"/>
      <c r="D66" s="86" t="str">
        <f t="shared" si="7"/>
        <v>Brighton Hove&amp; Albion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78">
        <f t="shared" si="8"/>
        <v>9</v>
      </c>
      <c r="Q66" s="79"/>
      <c r="R66" s="80"/>
      <c r="S66" s="77">
        <f t="shared" si="9"/>
        <v>11</v>
      </c>
      <c r="T66" s="77"/>
      <c r="U66" s="10" t="s">
        <v>19</v>
      </c>
      <c r="V66" s="77">
        <f t="shared" si="10"/>
        <v>12</v>
      </c>
      <c r="W66" s="77"/>
      <c r="X66" s="99">
        <f t="shared" si="11"/>
        <v>-1</v>
      </c>
      <c r="Y66" s="100"/>
      <c r="Z66" s="101"/>
      <c r="AA66" s="3"/>
      <c r="AB66" s="3"/>
      <c r="AC66" s="3"/>
      <c r="AD66" s="3"/>
      <c r="AE66" s="81" t="s">
        <v>9</v>
      </c>
      <c r="AF66" s="77"/>
      <c r="AG66" s="86" t="str">
        <f t="shared" si="12"/>
        <v>DSC Arminia Bielefeld</v>
      </c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8"/>
      <c r="AS66" s="78">
        <f t="shared" si="13"/>
        <v>9</v>
      </c>
      <c r="AT66" s="79"/>
      <c r="AU66" s="80"/>
      <c r="AV66" s="77">
        <f t="shared" si="14"/>
        <v>19</v>
      </c>
      <c r="AW66" s="77"/>
      <c r="AX66" s="10" t="s">
        <v>19</v>
      </c>
      <c r="AY66" s="77">
        <f t="shared" si="15"/>
        <v>14</v>
      </c>
      <c r="AZ66" s="77"/>
      <c r="BA66" s="99">
        <f t="shared" si="16"/>
        <v>5</v>
      </c>
      <c r="BB66" s="100"/>
      <c r="BC66" s="101"/>
      <c r="BE66" s="58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2"/>
      <c r="BW66" s="32"/>
      <c r="BX66" s="32"/>
      <c r="BY66" s="32"/>
      <c r="BZ66" s="32"/>
      <c r="CA66" s="32"/>
      <c r="CB66" s="32"/>
      <c r="CC66" s="33"/>
      <c r="CD66" s="33"/>
      <c r="CE66" s="33"/>
      <c r="CF66" s="33"/>
      <c r="CG66" s="33"/>
      <c r="CH66" s="33"/>
    </row>
    <row r="67" spans="1:86" s="16" customFormat="1" ht="12.75">
      <c r="A67"/>
      <c r="B67" s="81" t="s">
        <v>10</v>
      </c>
      <c r="C67" s="77"/>
      <c r="D67" s="86" t="str">
        <f t="shared" si="7"/>
        <v>Westfalia Rhynern I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78">
        <f t="shared" si="8"/>
        <v>6</v>
      </c>
      <c r="Q67" s="79"/>
      <c r="R67" s="80"/>
      <c r="S67" s="77">
        <f t="shared" si="9"/>
        <v>15</v>
      </c>
      <c r="T67" s="77"/>
      <c r="U67" s="10" t="s">
        <v>19</v>
      </c>
      <c r="V67" s="77">
        <f t="shared" si="10"/>
        <v>14</v>
      </c>
      <c r="W67" s="77"/>
      <c r="X67" s="99">
        <f t="shared" si="11"/>
        <v>1</v>
      </c>
      <c r="Y67" s="100"/>
      <c r="Z67" s="101"/>
      <c r="AA67" s="3"/>
      <c r="AB67" s="3"/>
      <c r="AC67" s="3"/>
      <c r="AD67" s="3"/>
      <c r="AE67" s="81" t="s">
        <v>10</v>
      </c>
      <c r="AF67" s="77"/>
      <c r="AG67" s="86" t="str">
        <f t="shared" si="12"/>
        <v>Westfalia Rhynern II</v>
      </c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8"/>
      <c r="AS67" s="78">
        <f t="shared" si="13"/>
        <v>6</v>
      </c>
      <c r="AT67" s="79"/>
      <c r="AU67" s="80"/>
      <c r="AV67" s="77">
        <f t="shared" si="14"/>
        <v>15</v>
      </c>
      <c r="AW67" s="77"/>
      <c r="AX67" s="10" t="s">
        <v>19</v>
      </c>
      <c r="AY67" s="77">
        <f t="shared" si="15"/>
        <v>15</v>
      </c>
      <c r="AZ67" s="77"/>
      <c r="BA67" s="99">
        <f t="shared" si="16"/>
        <v>0</v>
      </c>
      <c r="BB67" s="100"/>
      <c r="BC67" s="101"/>
      <c r="BE67" s="58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2"/>
      <c r="BW67" s="32"/>
      <c r="BX67" s="32"/>
      <c r="BY67" s="32"/>
      <c r="BZ67" s="32"/>
      <c r="CA67" s="32"/>
      <c r="CB67" s="32"/>
      <c r="CC67" s="33"/>
      <c r="CD67" s="33"/>
      <c r="CE67" s="33"/>
      <c r="CF67" s="33"/>
      <c r="CG67" s="33"/>
      <c r="CH67" s="33"/>
    </row>
    <row r="68" spans="1:86" s="16" customFormat="1" ht="12.75">
      <c r="A68"/>
      <c r="B68" s="81" t="s">
        <v>11</v>
      </c>
      <c r="C68" s="77"/>
      <c r="D68" s="86" t="str">
        <f t="shared" si="7"/>
        <v>VfL Wolfsburg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78">
        <f t="shared" si="8"/>
        <v>3</v>
      </c>
      <c r="Q68" s="79"/>
      <c r="R68" s="80"/>
      <c r="S68" s="77">
        <f t="shared" si="9"/>
        <v>6</v>
      </c>
      <c r="T68" s="77"/>
      <c r="U68" s="10" t="s">
        <v>19</v>
      </c>
      <c r="V68" s="77">
        <f t="shared" si="10"/>
        <v>12</v>
      </c>
      <c r="W68" s="77"/>
      <c r="X68" s="99">
        <f t="shared" si="11"/>
        <v>-6</v>
      </c>
      <c r="Y68" s="100"/>
      <c r="Z68" s="101"/>
      <c r="AA68" s="3"/>
      <c r="AB68" s="3"/>
      <c r="AC68" s="3"/>
      <c r="AD68" s="3"/>
      <c r="AE68" s="81" t="s">
        <v>11</v>
      </c>
      <c r="AF68" s="77"/>
      <c r="AG68" s="86" t="str">
        <f t="shared" si="12"/>
        <v>Hammer SpVg</v>
      </c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8"/>
      <c r="AS68" s="78">
        <f t="shared" si="13"/>
        <v>3</v>
      </c>
      <c r="AT68" s="79"/>
      <c r="AU68" s="80"/>
      <c r="AV68" s="77">
        <f t="shared" si="14"/>
        <v>10</v>
      </c>
      <c r="AW68" s="77"/>
      <c r="AX68" s="10" t="s">
        <v>19</v>
      </c>
      <c r="AY68" s="77">
        <f t="shared" si="15"/>
        <v>22</v>
      </c>
      <c r="AZ68" s="77"/>
      <c r="BA68" s="99">
        <f t="shared" si="16"/>
        <v>-12</v>
      </c>
      <c r="BB68" s="100"/>
      <c r="BC68" s="101"/>
      <c r="BE68" s="58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2"/>
      <c r="BW68" s="32"/>
      <c r="BX68" s="32"/>
      <c r="BY68" s="32"/>
      <c r="BZ68" s="32"/>
      <c r="CA68" s="32"/>
      <c r="CB68" s="32"/>
      <c r="CC68" s="33"/>
      <c r="CD68" s="33"/>
      <c r="CE68" s="33"/>
      <c r="CF68" s="33"/>
      <c r="CG68" s="33"/>
      <c r="CH68" s="33"/>
    </row>
    <row r="69" spans="1:86" s="16" customFormat="1" ht="13.5" thickBot="1">
      <c r="A69"/>
      <c r="B69" s="92" t="s">
        <v>31</v>
      </c>
      <c r="C69" s="93"/>
      <c r="D69" s="94" t="str">
        <f t="shared" si="7"/>
        <v>SuS Kaiserau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6"/>
      <c r="P69" s="82">
        <f t="shared" si="8"/>
        <v>3</v>
      </c>
      <c r="Q69" s="83"/>
      <c r="R69" s="84"/>
      <c r="S69" s="85">
        <f t="shared" si="9"/>
        <v>5</v>
      </c>
      <c r="T69" s="85"/>
      <c r="U69" s="11" t="s">
        <v>19</v>
      </c>
      <c r="V69" s="85">
        <f t="shared" si="10"/>
        <v>21</v>
      </c>
      <c r="W69" s="85"/>
      <c r="X69" s="89">
        <f t="shared" si="11"/>
        <v>-16</v>
      </c>
      <c r="Y69" s="90"/>
      <c r="Z69" s="91"/>
      <c r="AA69" s="3"/>
      <c r="AB69" s="3"/>
      <c r="AC69" s="3"/>
      <c r="AD69" s="3"/>
      <c r="AE69" s="92" t="s">
        <v>31</v>
      </c>
      <c r="AF69" s="93"/>
      <c r="AG69" s="94" t="str">
        <f t="shared" si="12"/>
        <v>BSV Heeren</v>
      </c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6"/>
      <c r="AS69" s="82">
        <f t="shared" si="13"/>
        <v>0</v>
      </c>
      <c r="AT69" s="83"/>
      <c r="AU69" s="84"/>
      <c r="AV69" s="85">
        <f t="shared" si="14"/>
        <v>3</v>
      </c>
      <c r="AW69" s="85"/>
      <c r="AX69" s="11" t="s">
        <v>19</v>
      </c>
      <c r="AY69" s="85">
        <f t="shared" si="15"/>
        <v>45</v>
      </c>
      <c r="AZ69" s="85"/>
      <c r="BA69" s="89">
        <f t="shared" si="16"/>
        <v>-42</v>
      </c>
      <c r="BB69" s="90"/>
      <c r="BC69" s="91"/>
      <c r="BD69" s="18"/>
      <c r="BE69" s="58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2"/>
      <c r="BX69" s="32"/>
      <c r="BY69" s="32"/>
      <c r="BZ69" s="32"/>
      <c r="CA69" s="32"/>
      <c r="CB69" s="32"/>
      <c r="CC69" s="33"/>
      <c r="CD69" s="33"/>
      <c r="CE69" s="33"/>
      <c r="CF69" s="33"/>
      <c r="CG69" s="33"/>
      <c r="CH69" s="33"/>
    </row>
    <row r="70" spans="1:86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18"/>
      <c r="BE70" s="58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2"/>
      <c r="BX70" s="32"/>
      <c r="BY70" s="32"/>
      <c r="BZ70" s="32"/>
      <c r="CA70" s="32"/>
      <c r="CB70" s="32"/>
      <c r="CC70" s="33"/>
      <c r="CD70" s="33"/>
      <c r="CE70" s="33"/>
      <c r="CF70" s="33"/>
      <c r="CG70" s="33"/>
      <c r="CH70" s="33"/>
    </row>
  </sheetData>
  <sheetProtection/>
  <mergeCells count="395">
    <mergeCell ref="D20:Z20"/>
    <mergeCell ref="D21:Z21"/>
    <mergeCell ref="AS64:AU64"/>
    <mergeCell ref="AV64:AW64"/>
    <mergeCell ref="AV69:AW69"/>
    <mergeCell ref="AG67:AR67"/>
    <mergeCell ref="AV67:AW67"/>
    <mergeCell ref="AE63:AR63"/>
    <mergeCell ref="AS63:AU63"/>
    <mergeCell ref="AV63:AZ63"/>
    <mergeCell ref="AY66:AZ66"/>
    <mergeCell ref="BA66:BC66"/>
    <mergeCell ref="AS65:AU65"/>
    <mergeCell ref="AV65:AW65"/>
    <mergeCell ref="AS66:AU66"/>
    <mergeCell ref="AV66:AW66"/>
    <mergeCell ref="BA65:BC65"/>
    <mergeCell ref="AG64:AR64"/>
    <mergeCell ref="AZ26:BA26"/>
    <mergeCell ref="AW27:AX27"/>
    <mergeCell ref="AZ27:BA27"/>
    <mergeCell ref="BB27:BC27"/>
    <mergeCell ref="AY64:AZ64"/>
    <mergeCell ref="BA64:BC64"/>
    <mergeCell ref="AW28:AX28"/>
    <mergeCell ref="AZ28:BA28"/>
    <mergeCell ref="AF31:AV31"/>
    <mergeCell ref="AG16:BC16"/>
    <mergeCell ref="AG17:BC17"/>
    <mergeCell ref="AG18:BC18"/>
    <mergeCell ref="AG19:BC19"/>
    <mergeCell ref="M6:T6"/>
    <mergeCell ref="Y6:AF6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16:AF16"/>
    <mergeCell ref="B17:C17"/>
    <mergeCell ref="B18:C18"/>
    <mergeCell ref="B19:C19"/>
    <mergeCell ref="AE19:AF19"/>
    <mergeCell ref="D18:Z18"/>
    <mergeCell ref="D19:Z19"/>
    <mergeCell ref="AE21:AF21"/>
    <mergeCell ref="AE17:AF17"/>
    <mergeCell ref="AE18:AF18"/>
    <mergeCell ref="AG20:BC20"/>
    <mergeCell ref="AG21:BC21"/>
    <mergeCell ref="O26:AD26"/>
    <mergeCell ref="AF26:AV26"/>
    <mergeCell ref="O25:AV25"/>
    <mergeCell ref="BB26:BC26"/>
    <mergeCell ref="AW26:AX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D28:F28"/>
    <mergeCell ref="G28:I28"/>
    <mergeCell ref="O28:AD28"/>
    <mergeCell ref="AF28:AV28"/>
    <mergeCell ref="D31:F31"/>
    <mergeCell ref="G31:I31"/>
    <mergeCell ref="J31:N31"/>
    <mergeCell ref="O31:AD31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J43:N43"/>
    <mergeCell ref="O43:AD43"/>
    <mergeCell ref="AF43:AV43"/>
    <mergeCell ref="AW43:AX43"/>
    <mergeCell ref="AZ41:BA41"/>
    <mergeCell ref="BB41:BC41"/>
    <mergeCell ref="AZ42:BA42"/>
    <mergeCell ref="BB42:BC42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AF44:AV44"/>
    <mergeCell ref="AW44:AX44"/>
    <mergeCell ref="B63:O63"/>
    <mergeCell ref="P63:R63"/>
    <mergeCell ref="S63:W63"/>
    <mergeCell ref="X63:Z63"/>
    <mergeCell ref="O46:AD46"/>
    <mergeCell ref="AF46:AV46"/>
    <mergeCell ref="V64:W64"/>
    <mergeCell ref="P67:R67"/>
    <mergeCell ref="S67:T67"/>
    <mergeCell ref="V67:W67"/>
    <mergeCell ref="V66:W66"/>
    <mergeCell ref="J45:N45"/>
    <mergeCell ref="O45:AD45"/>
    <mergeCell ref="D64:O64"/>
    <mergeCell ref="P64:R64"/>
    <mergeCell ref="S64:T64"/>
    <mergeCell ref="D68:O68"/>
    <mergeCell ref="P68:R68"/>
    <mergeCell ref="S68:T68"/>
    <mergeCell ref="B66:C66"/>
    <mergeCell ref="D66:O66"/>
    <mergeCell ref="P66:R66"/>
    <mergeCell ref="S66:T66"/>
    <mergeCell ref="B68:C68"/>
    <mergeCell ref="AW49:AX49"/>
    <mergeCell ref="AZ49:BA49"/>
    <mergeCell ref="AW51:AX51"/>
    <mergeCell ref="AY67:AZ67"/>
    <mergeCell ref="BA67:BC67"/>
    <mergeCell ref="AE66:AF66"/>
    <mergeCell ref="AG66:AR66"/>
    <mergeCell ref="AE67:AF67"/>
    <mergeCell ref="AS67:AU67"/>
    <mergeCell ref="BA63:BC63"/>
    <mergeCell ref="B65:C65"/>
    <mergeCell ref="D65:O65"/>
    <mergeCell ref="B20:C20"/>
    <mergeCell ref="B67:C67"/>
    <mergeCell ref="D67:O67"/>
    <mergeCell ref="X67:Z67"/>
    <mergeCell ref="B58:BC58"/>
    <mergeCell ref="P65:R65"/>
    <mergeCell ref="S65:T65"/>
    <mergeCell ref="AE20:AF20"/>
    <mergeCell ref="B64:C64"/>
    <mergeCell ref="A2:AP2"/>
    <mergeCell ref="A3:AP3"/>
    <mergeCell ref="A4:AP4"/>
    <mergeCell ref="B57:BC57"/>
    <mergeCell ref="AF45:AV45"/>
    <mergeCell ref="AW45:AX45"/>
    <mergeCell ref="AZ45:BA45"/>
    <mergeCell ref="X64:Z64"/>
    <mergeCell ref="AZ47:BA47"/>
    <mergeCell ref="BB45:BC45"/>
    <mergeCell ref="D45:F45"/>
    <mergeCell ref="G45:I45"/>
    <mergeCell ref="BB46:BC46"/>
    <mergeCell ref="B69:C69"/>
    <mergeCell ref="D69:O69"/>
    <mergeCell ref="P69:R69"/>
    <mergeCell ref="S69:T69"/>
    <mergeCell ref="V69:W69"/>
    <mergeCell ref="X69:Z69"/>
    <mergeCell ref="V68:W68"/>
    <mergeCell ref="AW46:AX46"/>
    <mergeCell ref="AZ46:BA46"/>
    <mergeCell ref="B46:C46"/>
    <mergeCell ref="D46:F46"/>
    <mergeCell ref="G46:I46"/>
    <mergeCell ref="J46:N46"/>
    <mergeCell ref="B47:C47"/>
    <mergeCell ref="V65:W65"/>
    <mergeCell ref="X65:Z65"/>
    <mergeCell ref="D47:F47"/>
    <mergeCell ref="G47:I47"/>
    <mergeCell ref="J47:N47"/>
    <mergeCell ref="O47:AD47"/>
    <mergeCell ref="AF47:AV47"/>
    <mergeCell ref="AW47:AX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53:C53"/>
    <mergeCell ref="D53:F53"/>
    <mergeCell ref="G53:I53"/>
    <mergeCell ref="J53:N53"/>
    <mergeCell ref="O53:AD53"/>
    <mergeCell ref="AF53:AV53"/>
    <mergeCell ref="J54:N54"/>
    <mergeCell ref="O54:AD54"/>
    <mergeCell ref="AF54:AV54"/>
    <mergeCell ref="BB52:BC52"/>
    <mergeCell ref="AW53:AX53"/>
    <mergeCell ref="AZ53:BA53"/>
    <mergeCell ref="BB53:BC53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F55:AV55"/>
    <mergeCell ref="AW55:AX55"/>
    <mergeCell ref="AZ55:BA55"/>
    <mergeCell ref="BA69:BC69"/>
    <mergeCell ref="AE69:AF69"/>
    <mergeCell ref="AG69:AR69"/>
    <mergeCell ref="AG68:AR68"/>
    <mergeCell ref="B54:C54"/>
    <mergeCell ref="D54:F54"/>
    <mergeCell ref="G54:I54"/>
    <mergeCell ref="X68:Z68"/>
    <mergeCell ref="X66:Z66"/>
    <mergeCell ref="BA68:BC68"/>
    <mergeCell ref="AE64:AF64"/>
    <mergeCell ref="AV68:AW68"/>
    <mergeCell ref="AS68:AU68"/>
    <mergeCell ref="AE68:AF68"/>
    <mergeCell ref="AS69:AU69"/>
    <mergeCell ref="AY69:AZ69"/>
    <mergeCell ref="AE65:AF65"/>
    <mergeCell ref="AG65:AR65"/>
    <mergeCell ref="AY65:AZ65"/>
    <mergeCell ref="AY68:AZ6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Andreas Saur</cp:lastModifiedBy>
  <cp:lastPrinted>2002-12-27T11:29:26Z</cp:lastPrinted>
  <dcterms:created xsi:type="dcterms:W3CDTF">2002-02-21T07:48:38Z</dcterms:created>
  <dcterms:modified xsi:type="dcterms:W3CDTF">2013-11-04T14:59:07Z</dcterms:modified>
  <cp:category/>
  <cp:version/>
  <cp:contentType/>
  <cp:contentStatus/>
</cp:coreProperties>
</file>