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3.xml" ContentType="application/vnd.openxmlformats-officedocument.drawing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195" windowWidth="12120" windowHeight="9060" tabRatio="881" firstSheet="8" activeTab="16"/>
  </bookViews>
  <sheets>
    <sheet name="Deckblatt" sheetId="1" r:id="rId1"/>
    <sheet name="Grp.1" sheetId="2" r:id="rId2"/>
    <sheet name="Grp.2" sheetId="3" r:id="rId3"/>
    <sheet name="Grp.3" sheetId="4" r:id="rId4"/>
    <sheet name="Grp.4" sheetId="5" r:id="rId5"/>
    <sheet name="Grp.5" sheetId="6" r:id="rId6"/>
    <sheet name="Grp.6" sheetId="7" r:id="rId7"/>
    <sheet name="Rangliste Teams Zwischenrunde" sheetId="8" r:id="rId8"/>
    <sheet name="Grp.G 26-28" sheetId="9" r:id="rId9"/>
    <sheet name="Grp.H 23-25" sheetId="10" r:id="rId10"/>
    <sheet name="Grp.I 20-22" sheetId="11" r:id="rId11"/>
    <sheet name="Grp.K 17-19" sheetId="12" r:id="rId12"/>
    <sheet name="Achtelfinale 1-16" sheetId="13" r:id="rId13"/>
    <sheet name="Viertelfinale 1-16" sheetId="14" r:id="rId14"/>
    <sheet name="Halbfinale 1-16" sheetId="15" r:id="rId15"/>
    <sheet name="Endspiele 1-16" sheetId="16" r:id="rId16"/>
    <sheet name="Endstand" sheetId="17" r:id="rId17"/>
    <sheet name="Tabelle1" sheetId="18" r:id="rId18"/>
  </sheets>
  <definedNames>
    <definedName name="_xlnm.Print_Area" localSheetId="12">'Achtelfinale 1-16'!$A$1:$BD$44</definedName>
    <definedName name="_xlnm.Print_Area" localSheetId="0">'Deckblatt'!$A$1:$BD$61</definedName>
    <definedName name="_xlnm.Print_Area" localSheetId="15">'Endspiele 1-16'!$A$1:$BD$44</definedName>
    <definedName name="_xlnm.Print_Area" localSheetId="16">'Endstand'!$A$1:$BD$26</definedName>
    <definedName name="_xlnm.Print_Area" localSheetId="1">'Grp.1'!$A$1:$BD$52</definedName>
    <definedName name="_xlnm.Print_Area" localSheetId="2">'Grp.2'!$A$1:$BD$52</definedName>
    <definedName name="_xlnm.Print_Area" localSheetId="3">'Grp.3'!$A$1:$BD$52</definedName>
    <definedName name="_xlnm.Print_Area" localSheetId="4">'Grp.4'!$A$1:$BD$52</definedName>
    <definedName name="_xlnm.Print_Area" localSheetId="5">'Grp.5'!$A$1:$BD$52</definedName>
    <definedName name="_xlnm.Print_Area" localSheetId="6">'Grp.6'!$A$1:$BD$52</definedName>
    <definedName name="_xlnm.Print_Area" localSheetId="8">'Grp.G 26-28'!$A$1:$BD$42</definedName>
    <definedName name="_xlnm.Print_Area" localSheetId="9">'Grp.H 23-25'!$A$1:$BD$42</definedName>
    <definedName name="_xlnm.Print_Area" localSheetId="10">'Grp.I 20-22'!$A$1:$BD$42</definedName>
    <definedName name="_xlnm.Print_Area" localSheetId="11">'Grp.K 17-19'!$A$1:$BD$42</definedName>
    <definedName name="_xlnm.Print_Area" localSheetId="14">'Halbfinale 1-16'!$A$1:$BD$50</definedName>
    <definedName name="_xlnm.Print_Area" localSheetId="7">'Rangliste Teams Zwischenrunde'!$A$1:$H$15</definedName>
    <definedName name="_xlnm.Print_Area" localSheetId="13">'Viertelfinale 1-16'!$A$1:$BD$46</definedName>
    <definedName name="TABLE" localSheetId="0">'Deckblatt'!$BA$4:$BA$4</definedName>
    <definedName name="TABLE_2" localSheetId="0">'Deckblatt'!$BA$4:$BA$4</definedName>
  </definedNames>
  <calcPr fullCalcOnLoad="1"/>
</workbook>
</file>

<file path=xl/sharedStrings.xml><?xml version="1.0" encoding="utf-8"?>
<sst xmlns="http://schemas.openxmlformats.org/spreadsheetml/2006/main" count="1043" uniqueCount="267">
  <si>
    <t>1.</t>
  </si>
  <si>
    <t>2.</t>
  </si>
  <si>
    <t>3.</t>
  </si>
  <si>
    <t>4.</t>
  </si>
  <si>
    <t>5.</t>
  </si>
  <si>
    <t>Nr.</t>
  </si>
  <si>
    <t>Platz</t>
  </si>
  <si>
    <t>Beginn</t>
  </si>
  <si>
    <t>Spielpaarung</t>
  </si>
  <si>
    <t>Ergebnis</t>
  </si>
  <si>
    <t>Punkte</t>
  </si>
  <si>
    <t>-</t>
  </si>
  <si>
    <t>:</t>
  </si>
  <si>
    <t>Pkt.</t>
  </si>
  <si>
    <t>Tore</t>
  </si>
  <si>
    <t>Diff.</t>
  </si>
  <si>
    <t>Gruppeneinteilung</t>
  </si>
  <si>
    <t>Mannschaft</t>
  </si>
  <si>
    <t>Sp.</t>
  </si>
  <si>
    <t>Spiele</t>
  </si>
  <si>
    <t>Tore +</t>
  </si>
  <si>
    <t>Tore -</t>
  </si>
  <si>
    <t>Beginn:</t>
  </si>
  <si>
    <t>Uhr</t>
  </si>
  <si>
    <t>Ende ca.:</t>
  </si>
  <si>
    <t>Bester Gruppen Dritter</t>
  </si>
  <si>
    <t>2. bester Gruppen Dritter</t>
  </si>
  <si>
    <t>3. bester Gruppen Dritter</t>
  </si>
  <si>
    <t>4. bester Gruppen Dritter</t>
  </si>
  <si>
    <t>5. bester Gruppen Dritter</t>
  </si>
  <si>
    <t>6. bester Gruppen Dritter</t>
  </si>
  <si>
    <t>Spielzeit:</t>
  </si>
  <si>
    <t>Minuten</t>
  </si>
  <si>
    <t>x</t>
  </si>
  <si>
    <t xml:space="preserve">Pause: </t>
  </si>
  <si>
    <t>Anz. der Spielfelder:</t>
  </si>
  <si>
    <t>II. Abschlußtabelle</t>
  </si>
  <si>
    <t>Spiel um Platz 11</t>
  </si>
  <si>
    <t>Spiel um Platz 9</t>
  </si>
  <si>
    <t>Spiel um Platz 7</t>
  </si>
  <si>
    <t>Spiel um Platz 5</t>
  </si>
  <si>
    <t>Spiel um Platz 3</t>
  </si>
  <si>
    <t>Platz 1</t>
  </si>
  <si>
    <t>Platz 2</t>
  </si>
  <si>
    <t>Platz 3</t>
  </si>
  <si>
    <t>Platz 4</t>
  </si>
  <si>
    <t>Platz 5</t>
  </si>
  <si>
    <t>Platz 7</t>
  </si>
  <si>
    <t>Platz 9</t>
  </si>
  <si>
    <t>Platz 11</t>
  </si>
  <si>
    <t>Platz 13</t>
  </si>
  <si>
    <t>Platz 15</t>
  </si>
  <si>
    <t>Platz 17</t>
  </si>
  <si>
    <t>Platz 19</t>
  </si>
  <si>
    <t>Platz 6</t>
  </si>
  <si>
    <t>Platz 8</t>
  </si>
  <si>
    <t>Platz 10</t>
  </si>
  <si>
    <t>Platz 12</t>
  </si>
  <si>
    <t>Platz 14</t>
  </si>
  <si>
    <t>Platz 16</t>
  </si>
  <si>
    <t>Platz 18</t>
  </si>
  <si>
    <t>Platz 20</t>
  </si>
  <si>
    <t>Platz 21</t>
  </si>
  <si>
    <t>Platz 22</t>
  </si>
  <si>
    <t>Platz 23</t>
  </si>
  <si>
    <t>Platz 24</t>
  </si>
  <si>
    <t>Platz 25</t>
  </si>
  <si>
    <t>Platz 26</t>
  </si>
  <si>
    <t>Platz 27</t>
  </si>
  <si>
    <t>Platz 28</t>
  </si>
  <si>
    <t>Spielplan Gruppe K</t>
  </si>
  <si>
    <t>Spielplan Gruppe I</t>
  </si>
  <si>
    <t>1. Achtelfinale</t>
  </si>
  <si>
    <t>2. Achtelfinale</t>
  </si>
  <si>
    <t>3. Achtelfinale</t>
  </si>
  <si>
    <t>4. Achtelfinale</t>
  </si>
  <si>
    <t>5. Achtelfinale</t>
  </si>
  <si>
    <t>6. Achtelfinale</t>
  </si>
  <si>
    <t>7. Achtelfinale</t>
  </si>
  <si>
    <t>8. Achtelfinale</t>
  </si>
  <si>
    <t>1. Viertelfinale</t>
  </si>
  <si>
    <t>Sieger 1. Achtelfinale</t>
  </si>
  <si>
    <t>Sieger 2. Achtelfinale</t>
  </si>
  <si>
    <t>2. Viertelfinale</t>
  </si>
  <si>
    <t>Sieger 3. Achtelfinale</t>
  </si>
  <si>
    <t>Sieger 4. Achtelfinale</t>
  </si>
  <si>
    <t>3. Viertelfinale</t>
  </si>
  <si>
    <t>Sieger 5. Achtelfinale</t>
  </si>
  <si>
    <t>Sieger 6. Achtelfinale</t>
  </si>
  <si>
    <t>4. Viertelfinale</t>
  </si>
  <si>
    <t>Sieger 7. Achtelfinale</t>
  </si>
  <si>
    <t>Sieger 8. Achtelfinale</t>
  </si>
  <si>
    <t>Spielplan Achtelfinale</t>
  </si>
  <si>
    <t>Hauptrunde um die Plätze 1 - 16</t>
  </si>
  <si>
    <t>Drittbester Gruppen 3.</t>
  </si>
  <si>
    <t>Viertbester Gruppen 3.</t>
  </si>
  <si>
    <t>Zweitbester Gruppen 3.</t>
  </si>
  <si>
    <t>Bester Gruppen 3.</t>
  </si>
  <si>
    <t>Spielplan Viertelfinale</t>
  </si>
  <si>
    <t>Viertelfinale um die Plätze 1 - 8</t>
  </si>
  <si>
    <t>Halbfinale um die Plätze 1 - 4</t>
  </si>
  <si>
    <t>Halbfinale um die Plätze 5 - 8</t>
  </si>
  <si>
    <t>Halbfinale um die Plätze 9 - 12</t>
  </si>
  <si>
    <t>Halbfinale um die Plätze 13 - 16</t>
  </si>
  <si>
    <t>Sieger 1. Viertelfinale</t>
  </si>
  <si>
    <t>Sieger 2. Viertelfinale</t>
  </si>
  <si>
    <t>Sieger 3. Viertelfinale</t>
  </si>
  <si>
    <t>Sieger 4. Viertelfinale</t>
  </si>
  <si>
    <t>Verlierer 1. Viertelfinale</t>
  </si>
  <si>
    <t>Verlierer 2. Viertelfinale</t>
  </si>
  <si>
    <t>Verlierer 3. Viertelfinale</t>
  </si>
  <si>
    <t>Verlierer 4. Viertelfinale</t>
  </si>
  <si>
    <t>1. Halbfinale</t>
  </si>
  <si>
    <t>5. Halbfinale</t>
  </si>
  <si>
    <t>4. Halbfinale</t>
  </si>
  <si>
    <t>3. Halbfinale</t>
  </si>
  <si>
    <t>2. Halbfinale</t>
  </si>
  <si>
    <t>6. Halbfinale</t>
  </si>
  <si>
    <t>7. Halbfinale</t>
  </si>
  <si>
    <t>8. Halbfinale</t>
  </si>
  <si>
    <t>Sieger 5. Viertelfinale</t>
  </si>
  <si>
    <t>Sieger 6. Viertelfinale</t>
  </si>
  <si>
    <t>Sieger 7. Viertelfinale</t>
  </si>
  <si>
    <t>Sieger 8. Viertelfinale</t>
  </si>
  <si>
    <t>Verlierer 5. Viertelfinale</t>
  </si>
  <si>
    <t>Verlierer 6. Viertelfinale</t>
  </si>
  <si>
    <t>Verlierer 7. Viertelfinale</t>
  </si>
  <si>
    <t>Verlierer 8. Viertelfinale</t>
  </si>
  <si>
    <t>Spielplan Halbfinale</t>
  </si>
  <si>
    <t>Verlierer 7. Halbfinale</t>
  </si>
  <si>
    <t>Verlierer 8. Halbfinale</t>
  </si>
  <si>
    <t>Sieger 7. Halbfinale</t>
  </si>
  <si>
    <t>Sieger 8. Halbfinale</t>
  </si>
  <si>
    <t>Verlierer 5. Halbfinale</t>
  </si>
  <si>
    <t>Verlierer 6. Halbfinale</t>
  </si>
  <si>
    <t>Sieger 5. Halbfinale</t>
  </si>
  <si>
    <t>Sieger 6. Halbfinale</t>
  </si>
  <si>
    <t>Verlierer 3. Halbfinale</t>
  </si>
  <si>
    <t>Verlierer 4. Halbfinale</t>
  </si>
  <si>
    <t>Sieger 3. Halbfinale</t>
  </si>
  <si>
    <t>Sieger 4. Halbfinale</t>
  </si>
  <si>
    <t>Verlierer 1. Halbfinale</t>
  </si>
  <si>
    <t>Verlierer 2. Halbfinale</t>
  </si>
  <si>
    <t>Sieger 1. Halbfinale</t>
  </si>
  <si>
    <t>Sieger 2. Halbfinale</t>
  </si>
  <si>
    <t>SC Verl I</t>
  </si>
  <si>
    <t>Stuttgarter Kickers</t>
  </si>
  <si>
    <t>FSC Rheda</t>
  </si>
  <si>
    <t>RW Essen</t>
  </si>
  <si>
    <t>FC Stukenbrock</t>
  </si>
  <si>
    <t>Fortuna Düsseldorf</t>
  </si>
  <si>
    <t>SC Verl II</t>
  </si>
  <si>
    <t>FC Schalke 04</t>
  </si>
  <si>
    <t>RW St. Vit</t>
  </si>
  <si>
    <t>SV Spexard</t>
  </si>
  <si>
    <t>MSV Duisburg</t>
  </si>
  <si>
    <t>I. Spielplan (Spielzeit: 1 x 13 Minuten)</t>
  </si>
  <si>
    <t>(Spielzeit: 1 x 14 Minuten)</t>
  </si>
  <si>
    <t>U9 Turnier</t>
  </si>
  <si>
    <t>SC Verl III</t>
  </si>
  <si>
    <t>SV Avenwedde</t>
  </si>
  <si>
    <t>SG Untertürkheim</t>
  </si>
  <si>
    <t>GW Varensell</t>
  </si>
  <si>
    <t>FS Wilanow Warschau I (PL)</t>
  </si>
  <si>
    <t>HJK Helsinki I (FI)</t>
  </si>
  <si>
    <t>HJK Helsinki II (FI)</t>
  </si>
  <si>
    <t>Korona Kielce (PL)</t>
  </si>
  <si>
    <t>RW Oberhausen</t>
  </si>
  <si>
    <t>SG Wattenscheid 09</t>
  </si>
  <si>
    <t>DSC Wanne Eickel</t>
  </si>
  <si>
    <t>SC Fortuna Köln</t>
  </si>
  <si>
    <t>FC Gütersloh</t>
  </si>
  <si>
    <t>BW Dedinghausen</t>
  </si>
  <si>
    <t>SF Siegen</t>
  </si>
  <si>
    <t>SC Wiedenbrück 2000</t>
  </si>
  <si>
    <t>SCE Gütersloh</t>
  </si>
  <si>
    <t>Donnerstag, 30.05.2013</t>
  </si>
  <si>
    <t>Spielplan Gruppe G</t>
  </si>
  <si>
    <t>Spielplan Gruppe H</t>
  </si>
  <si>
    <t>28.</t>
  </si>
  <si>
    <t>Fünftbester Gruppendritter</t>
  </si>
  <si>
    <t>Sechstbester Gruppendritter</t>
  </si>
  <si>
    <t>Bester Gruppenvierter</t>
  </si>
  <si>
    <t>17.</t>
  </si>
  <si>
    <t>18.</t>
  </si>
  <si>
    <t>19.</t>
  </si>
  <si>
    <t>Trostrunde um die Plätze 17-19</t>
  </si>
  <si>
    <t>Trostrunde um die Plätze 20-22</t>
  </si>
  <si>
    <t>20.</t>
  </si>
  <si>
    <t>21.</t>
  </si>
  <si>
    <t>22.</t>
  </si>
  <si>
    <t>Zweitbester Gruppenvierter</t>
  </si>
  <si>
    <t>Drittbester Gruppenvierter</t>
  </si>
  <si>
    <t>Viertbester Gruppenvierter</t>
  </si>
  <si>
    <t>23.</t>
  </si>
  <si>
    <t>24.</t>
  </si>
  <si>
    <t>25.</t>
  </si>
  <si>
    <t>Fünftbester Gruppenvierter</t>
  </si>
  <si>
    <t>Sechstbester Gruppenvierter</t>
  </si>
  <si>
    <t>Bester Gruppenfünfter</t>
  </si>
  <si>
    <t>26.</t>
  </si>
  <si>
    <t>27.</t>
  </si>
  <si>
    <t>Trostrunde um die Plätze 26-28</t>
  </si>
  <si>
    <t>Zweitbester Gruppenfünfter</t>
  </si>
  <si>
    <t>Drittbester Gruppenfünfter</t>
  </si>
  <si>
    <t>Viertbester Gruppenfünfter</t>
  </si>
  <si>
    <t>Trostrunde um die Plätze 23-25</t>
  </si>
  <si>
    <t>(Spielzeit: 1 x 13 Minuten)</t>
  </si>
  <si>
    <t>Viertelfinale um die Plätze 9 - 16</t>
  </si>
  <si>
    <t>5. Viertelfinale</t>
  </si>
  <si>
    <t xml:space="preserve">Verlierer 1. Achtelfinale </t>
  </si>
  <si>
    <t>Verlierer 2. Achtelfinale</t>
  </si>
  <si>
    <t>6. Viertelfinale</t>
  </si>
  <si>
    <t xml:space="preserve">Verlierer 3. Achtelfinale </t>
  </si>
  <si>
    <t>Verlierer 4. Achtelfinale</t>
  </si>
  <si>
    <t>7. Viertelfinale</t>
  </si>
  <si>
    <t xml:space="preserve">Verlierer 5. Achtelfinale </t>
  </si>
  <si>
    <t>Verlierer 6. Achtelfinale</t>
  </si>
  <si>
    <t>8. Viertelfinale</t>
  </si>
  <si>
    <t xml:space="preserve">Verlierer 7. Achtelfinale </t>
  </si>
  <si>
    <t>Verlierer 8. Achtelfinale</t>
  </si>
  <si>
    <t>Spielplan Endspiele 1 - 16</t>
  </si>
  <si>
    <t xml:space="preserve">sofortiges 9m-Schießen um Platz 15 </t>
  </si>
  <si>
    <t xml:space="preserve">sofortiges 9m-Schießen um Platz 13 </t>
  </si>
  <si>
    <t>ENDSPIEL (Spielzeit: 2 x 7 Minuten)</t>
  </si>
  <si>
    <t>FV Wiehl</t>
  </si>
  <si>
    <t>Bester Gruppen Vierter</t>
  </si>
  <si>
    <t>2. bester Gruppen Vierter</t>
  </si>
  <si>
    <t>3. bester Gruppen Vierter</t>
  </si>
  <si>
    <t>4. bester Gruppen Vierter</t>
  </si>
  <si>
    <t>5. bester Gruppen Vierter</t>
  </si>
  <si>
    <t>6. bester Gruppen Vierter</t>
  </si>
  <si>
    <t>Bester Gruppen Fünfter</t>
  </si>
  <si>
    <t>2. bester Gruppen Fünfter</t>
  </si>
  <si>
    <t>3. bester Gruppen Fünfter</t>
  </si>
  <si>
    <t>4. bester Gruppen Fünfter</t>
  </si>
  <si>
    <t>5. bester Gruppen Fünfter</t>
  </si>
  <si>
    <t>6. bester Gruppen Fünfter</t>
  </si>
  <si>
    <t xml:space="preserve">               PT Sports-Juniorcup</t>
  </si>
  <si>
    <t>Gruppe 1 KSK Wiedenbrück</t>
  </si>
  <si>
    <t>Spielplan Gruppe 1</t>
  </si>
  <si>
    <t>SV Lippstadt</t>
  </si>
  <si>
    <t>Gruppe 2 ALULUX</t>
  </si>
  <si>
    <t>Gruppe 3 Deutsche Bank</t>
  </si>
  <si>
    <t>Gruppe 4 Hoffmann Transporte</t>
  </si>
  <si>
    <t>Gruppe 5 Schätty</t>
  </si>
  <si>
    <t>Gruppe 6 ege Fensterbau</t>
  </si>
  <si>
    <t>Spielplan Gruppe 2</t>
  </si>
  <si>
    <t>Spielplan Gruppe 3</t>
  </si>
  <si>
    <t>Spielplan Gruppe 4</t>
  </si>
  <si>
    <t>Spielplan Gruppe 5</t>
  </si>
  <si>
    <t>Spielplan Gruppe 6</t>
  </si>
  <si>
    <t>1. Gruppe 1</t>
  </si>
  <si>
    <t>2. Gruppe 4</t>
  </si>
  <si>
    <t>1. Gruppe 2</t>
  </si>
  <si>
    <t>1. Gruppe 3</t>
  </si>
  <si>
    <t>1. Gruppe 4</t>
  </si>
  <si>
    <t>2. Gruppe 2</t>
  </si>
  <si>
    <t>1. Gruppe 5</t>
  </si>
  <si>
    <t>2. Gruppe 1</t>
  </si>
  <si>
    <t>2. Gruppe 6</t>
  </si>
  <si>
    <t>1. Gruppe 6</t>
  </si>
  <si>
    <t>2. Gruppe 3</t>
  </si>
  <si>
    <t>2. Gruppe 5</t>
  </si>
  <si>
    <t>Vorrunde Gruppe 1-6</t>
  </si>
  <si>
    <t>SV Lippstadt 08</t>
  </si>
  <si>
    <t>Endstand U9 - Turnier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</si>
</sst>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0_ ;\-0\ "/>
  </numFmts>
  <fonts count="51">
    <font>
      <sz val="10"/>
      <name val="Arial"/>
      <family val="0"/>
    </font>
    <font>
      <u val="single"/>
      <sz val="11.2"/>
      <color indexed="36"/>
      <name val="Arial"/>
      <family val="2"/>
    </font>
    <font>
      <u val="single"/>
      <sz val="11.2"/>
      <color indexed="12"/>
      <name val="Arial"/>
      <family val="2"/>
    </font>
    <font>
      <sz val="22"/>
      <name val="Comic Sans MS"/>
      <family val="4"/>
    </font>
    <font>
      <sz val="10"/>
      <color indexed="9"/>
      <name val="Arial"/>
      <family val="2"/>
    </font>
    <font>
      <sz val="18"/>
      <name val="Comic Sans MS"/>
      <family val="4"/>
    </font>
    <font>
      <sz val="18"/>
      <color indexed="9"/>
      <name val="Comic Sans MS"/>
      <family val="4"/>
    </font>
    <font>
      <b/>
      <sz val="12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"/>
      <color indexed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22"/>
      <name val="Comic Sans MS"/>
      <family val="4"/>
    </font>
    <font>
      <sz val="18"/>
      <color indexed="10"/>
      <name val="Comic Sans MS"/>
      <family val="4"/>
    </font>
    <font>
      <sz val="12"/>
      <color indexed="10"/>
      <name val="Arial"/>
      <family val="2"/>
    </font>
    <font>
      <b/>
      <sz val="9"/>
      <color indexed="10"/>
      <name val="Arial"/>
      <family val="2"/>
    </font>
    <font>
      <b/>
      <sz val="36"/>
      <name val="Comic Sans MS"/>
      <family val="4"/>
    </font>
    <font>
      <sz val="26"/>
      <name val="Comic Sans MS"/>
      <family val="4"/>
    </font>
    <font>
      <sz val="14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24"/>
      <name val="Comic Sans MS"/>
      <family val="4"/>
    </font>
    <font>
      <sz val="16"/>
      <name val="Arial"/>
      <family val="2"/>
    </font>
    <font>
      <sz val="11"/>
      <name val="Arial"/>
      <family val="2"/>
    </font>
    <font>
      <sz val="9"/>
      <color indexed="9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0" borderId="2" applyNumberFormat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43" fillId="3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3" borderId="9" applyNumberFormat="0" applyAlignment="0" applyProtection="0"/>
  </cellStyleXfs>
  <cellXfs count="504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14" fontId="7" fillId="0" borderId="0" xfId="0" applyNumberFormat="1" applyFont="1" applyAlignment="1">
      <alignment horizontal="center"/>
    </xf>
    <xf numFmtId="0" fontId="0" fillId="20" borderId="10" xfId="0" applyFill="1" applyBorder="1" applyAlignment="1">
      <alignment/>
    </xf>
    <xf numFmtId="0" fontId="0" fillId="20" borderId="11" xfId="0" applyFill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 horizontal="right"/>
    </xf>
    <xf numFmtId="0" fontId="11" fillId="0" borderId="0" xfId="0" applyFont="1" applyAlignment="1">
      <alignment/>
    </xf>
    <xf numFmtId="0" fontId="0" fillId="0" borderId="0" xfId="0" applyFont="1" applyAlignment="1">
      <alignment vertical="center"/>
    </xf>
    <xf numFmtId="0" fontId="13" fillId="0" borderId="12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1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8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vertical="center"/>
    </xf>
    <xf numFmtId="0" fontId="13" fillId="0" borderId="13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Alignment="1">
      <alignment horizontal="center"/>
    </xf>
    <xf numFmtId="0" fontId="24" fillId="0" borderId="0" xfId="0" applyFont="1" applyFill="1" applyBorder="1" applyAlignment="1" applyProtection="1">
      <alignment horizontal="centerContinuous"/>
      <protection hidden="1"/>
    </xf>
    <xf numFmtId="0" fontId="4" fillId="0" borderId="0" xfId="0" applyFont="1" applyFill="1" applyBorder="1" applyAlignment="1" applyProtection="1">
      <alignment horizontal="centerContinuous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25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readingOrder="2"/>
    </xf>
    <xf numFmtId="0" fontId="25" fillId="0" borderId="0" xfId="0" applyFont="1" applyFill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16" xfId="0" applyFont="1" applyBorder="1" applyAlignment="1">
      <alignment horizontal="center"/>
    </xf>
    <xf numFmtId="174" fontId="8" fillId="0" borderId="0" xfId="0" applyNumberFormat="1" applyFont="1" applyAlignment="1">
      <alignment horizontal="center"/>
    </xf>
    <xf numFmtId="0" fontId="0" fillId="4" borderId="17" xfId="0" applyFill="1" applyBorder="1" applyAlignment="1">
      <alignment horizontal="right"/>
    </xf>
    <xf numFmtId="0" fontId="0" fillId="4" borderId="18" xfId="0" applyFill="1" applyBorder="1" applyAlignment="1">
      <alignment horizontal="right"/>
    </xf>
    <xf numFmtId="20" fontId="0" fillId="0" borderId="0" xfId="0" applyNumberFormat="1" applyAlignment="1">
      <alignment/>
    </xf>
    <xf numFmtId="0" fontId="13" fillId="0" borderId="0" xfId="0" applyFont="1" applyAlignment="1">
      <alignment/>
    </xf>
    <xf numFmtId="0" fontId="7" fillId="0" borderId="16" xfId="0" applyFont="1" applyBorder="1" applyAlignment="1">
      <alignment horizontal="center" vertical="center"/>
    </xf>
    <xf numFmtId="0" fontId="23" fillId="4" borderId="17" xfId="0" applyFont="1" applyFill="1" applyBorder="1" applyAlignment="1">
      <alignment shrinkToFit="1"/>
    </xf>
    <xf numFmtId="0" fontId="23" fillId="4" borderId="19" xfId="0" applyFont="1" applyFill="1" applyBorder="1" applyAlignment="1">
      <alignment horizontal="center" shrinkToFit="1"/>
    </xf>
    <xf numFmtId="0" fontId="23" fillId="4" borderId="20" xfId="0" applyFont="1" applyFill="1" applyBorder="1" applyAlignment="1">
      <alignment horizontal="center" shrinkToFit="1"/>
    </xf>
    <xf numFmtId="0" fontId="23" fillId="4" borderId="18" xfId="0" applyFont="1" applyFill="1" applyBorder="1" applyAlignment="1">
      <alignment shrinkToFit="1"/>
    </xf>
    <xf numFmtId="0" fontId="23" fillId="4" borderId="0" xfId="0" applyFont="1" applyFill="1" applyBorder="1" applyAlignment="1">
      <alignment horizontal="center" shrinkToFit="1"/>
    </xf>
    <xf numFmtId="0" fontId="23" fillId="4" borderId="21" xfId="0" applyFont="1" applyFill="1" applyBorder="1" applyAlignment="1">
      <alignment horizontal="center" shrinkToFi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9" fillId="0" borderId="0" xfId="0" applyFont="1" applyBorder="1" applyAlignment="1">
      <alignment/>
    </xf>
    <xf numFmtId="0" fontId="30" fillId="0" borderId="0" xfId="0" applyFont="1" applyFill="1" applyBorder="1" applyAlignment="1">
      <alignment vertical="center"/>
    </xf>
    <xf numFmtId="0" fontId="23" fillId="4" borderId="22" xfId="0" applyFont="1" applyFill="1" applyBorder="1" applyAlignment="1">
      <alignment shrinkToFit="1"/>
    </xf>
    <xf numFmtId="0" fontId="23" fillId="4" borderId="15" xfId="0" applyFont="1" applyFill="1" applyBorder="1" applyAlignment="1">
      <alignment horizontal="center" shrinkToFit="1"/>
    </xf>
    <xf numFmtId="0" fontId="23" fillId="4" borderId="23" xfId="0" applyFont="1" applyFill="1" applyBorder="1" applyAlignment="1">
      <alignment horizontal="center" shrinkToFi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 applyProtection="1">
      <alignment horizontal="centerContinuous"/>
      <protection hidden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4" fillId="0" borderId="0" xfId="0" applyFont="1" applyAlignment="1">
      <alignment vertical="center"/>
    </xf>
    <xf numFmtId="0" fontId="0" fillId="4" borderId="22" xfId="0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9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20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5" fontId="7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15" fillId="0" borderId="15" xfId="0" applyFont="1" applyBorder="1" applyAlignment="1">
      <alignment/>
    </xf>
    <xf numFmtId="174" fontId="0" fillId="0" borderId="0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9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3" fillId="0" borderId="0" xfId="53" applyFont="1" applyAlignment="1">
      <alignment horizontal="center" vertical="center"/>
      <protection/>
    </xf>
    <xf numFmtId="0" fontId="0" fillId="0" borderId="0" xfId="53" applyAlignment="1">
      <alignment/>
      <protection/>
    </xf>
    <xf numFmtId="0" fontId="4" fillId="0" borderId="0" xfId="53" applyFont="1" applyAlignment="1">
      <alignment/>
      <protection/>
    </xf>
    <xf numFmtId="0" fontId="4" fillId="0" borderId="0" xfId="53" applyFont="1" applyFill="1" applyBorder="1" applyAlignment="1">
      <alignment/>
      <protection/>
    </xf>
    <xf numFmtId="0" fontId="0" fillId="0" borderId="0" xfId="53" applyFont="1" applyFill="1" applyBorder="1" applyAlignment="1">
      <alignment/>
      <protection/>
    </xf>
    <xf numFmtId="0" fontId="0" fillId="0" borderId="0" xfId="53" applyFont="1" applyFill="1" applyAlignment="1">
      <alignment/>
      <protection/>
    </xf>
    <xf numFmtId="0" fontId="4" fillId="0" borderId="0" xfId="53" applyFont="1" applyFill="1" applyAlignment="1">
      <alignment/>
      <protection/>
    </xf>
    <xf numFmtId="0" fontId="0" fillId="0" borderId="0" xfId="53" applyFont="1" applyAlignment="1">
      <alignment/>
      <protection/>
    </xf>
    <xf numFmtId="0" fontId="16" fillId="0" borderId="0" xfId="53" applyFont="1" applyAlignment="1">
      <alignment/>
      <protection/>
    </xf>
    <xf numFmtId="0" fontId="6" fillId="0" borderId="0" xfId="53" applyFont="1" applyAlignment="1">
      <alignment/>
      <protection/>
    </xf>
    <xf numFmtId="0" fontId="6" fillId="0" borderId="0" xfId="53" applyFont="1" applyFill="1" applyBorder="1" applyAlignment="1">
      <alignment/>
      <protection/>
    </xf>
    <xf numFmtId="0" fontId="5" fillId="0" borderId="0" xfId="53" applyFont="1" applyFill="1" applyBorder="1" applyAlignment="1">
      <alignment/>
      <protection/>
    </xf>
    <xf numFmtId="0" fontId="5" fillId="0" borderId="0" xfId="53" applyFont="1" applyFill="1" applyAlignment="1">
      <alignment/>
      <protection/>
    </xf>
    <xf numFmtId="0" fontId="6" fillId="0" borderId="0" xfId="53" applyFont="1" applyFill="1" applyAlignment="1">
      <alignment/>
      <protection/>
    </xf>
    <xf numFmtId="0" fontId="5" fillId="0" borderId="0" xfId="53" applyFont="1" applyAlignment="1">
      <alignment/>
      <protection/>
    </xf>
    <xf numFmtId="0" fontId="18" fillId="0" borderId="0" xfId="53" applyFont="1" applyAlignment="1">
      <alignment/>
      <protection/>
    </xf>
    <xf numFmtId="0" fontId="8" fillId="0" borderId="0" xfId="53" applyFont="1" applyAlignment="1">
      <alignment horizontal="center" vertical="center"/>
      <protection/>
    </xf>
    <xf numFmtId="0" fontId="9" fillId="0" borderId="0" xfId="53" applyFont="1" applyAlignment="1">
      <alignment/>
      <protection/>
    </xf>
    <xf numFmtId="0" fontId="9" fillId="0" borderId="0" xfId="53" applyFont="1" applyFill="1" applyBorder="1" applyAlignment="1">
      <alignment/>
      <protection/>
    </xf>
    <xf numFmtId="0" fontId="8" fillId="0" borderId="0" xfId="53" applyFont="1" applyFill="1" applyBorder="1" applyAlignment="1">
      <alignment/>
      <protection/>
    </xf>
    <xf numFmtId="0" fontId="8" fillId="0" borderId="0" xfId="53" applyFont="1" applyFill="1" applyAlignment="1">
      <alignment/>
      <protection/>
    </xf>
    <xf numFmtId="0" fontId="9" fillId="0" borderId="0" xfId="53" applyFont="1" applyFill="1" applyAlignment="1">
      <alignment/>
      <protection/>
    </xf>
    <xf numFmtId="0" fontId="8" fillId="0" borderId="0" xfId="53" applyFont="1" applyAlignment="1">
      <alignment/>
      <protection/>
    </xf>
    <xf numFmtId="0" fontId="19" fillId="0" borderId="0" xfId="53" applyFont="1" applyAlignment="1">
      <alignment/>
      <protection/>
    </xf>
    <xf numFmtId="0" fontId="0" fillId="0" borderId="0" xfId="53">
      <alignment/>
      <protection/>
    </xf>
    <xf numFmtId="0" fontId="4" fillId="0" borderId="0" xfId="53" applyFont="1">
      <alignment/>
      <protection/>
    </xf>
    <xf numFmtId="0" fontId="0" fillId="0" borderId="0" xfId="53" applyFont="1">
      <alignment/>
      <protection/>
    </xf>
    <xf numFmtId="0" fontId="4" fillId="0" borderId="0" xfId="53" applyFont="1" applyFill="1" applyBorder="1">
      <alignment/>
      <protection/>
    </xf>
    <xf numFmtId="0" fontId="0" fillId="0" borderId="0" xfId="53" applyFont="1" applyFill="1" applyBorder="1">
      <alignment/>
      <protection/>
    </xf>
    <xf numFmtId="0" fontId="0" fillId="0" borderId="0" xfId="53" applyFont="1" applyFill="1">
      <alignment/>
      <protection/>
    </xf>
    <xf numFmtId="0" fontId="4" fillId="0" borderId="0" xfId="53" applyFont="1" applyFill="1">
      <alignment/>
      <protection/>
    </xf>
    <xf numFmtId="0" fontId="16" fillId="0" borderId="0" xfId="53" applyFont="1">
      <alignment/>
      <protection/>
    </xf>
    <xf numFmtId="0" fontId="8" fillId="0" borderId="0" xfId="53" applyFont="1">
      <alignment/>
      <protection/>
    </xf>
    <xf numFmtId="0" fontId="0" fillId="0" borderId="0" xfId="53" applyFont="1" applyAlignment="1">
      <alignment horizontal="right"/>
      <protection/>
    </xf>
    <xf numFmtId="20" fontId="7" fillId="0" borderId="0" xfId="53" applyNumberFormat="1" applyFont="1" applyBorder="1" applyAlignment="1">
      <alignment horizontal="center"/>
      <protection/>
    </xf>
    <xf numFmtId="0" fontId="7" fillId="0" borderId="0" xfId="53" applyFont="1" applyBorder="1" applyAlignment="1">
      <alignment horizontal="center"/>
      <protection/>
    </xf>
    <xf numFmtId="45" fontId="7" fillId="0" borderId="0" xfId="53" applyNumberFormat="1" applyFont="1" applyBorder="1" applyAlignment="1">
      <alignment horizontal="center"/>
      <protection/>
    </xf>
    <xf numFmtId="0" fontId="8" fillId="0" borderId="0" xfId="53" applyFont="1" applyFill="1" applyBorder="1">
      <alignment/>
      <protection/>
    </xf>
    <xf numFmtId="0" fontId="9" fillId="0" borderId="0" xfId="53" applyFont="1" applyFill="1" applyBorder="1" applyAlignment="1">
      <alignment horizontal="left"/>
      <protection/>
    </xf>
    <xf numFmtId="0" fontId="8" fillId="0" borderId="0" xfId="53" applyFont="1" applyBorder="1" applyAlignment="1">
      <alignment/>
      <protection/>
    </xf>
    <xf numFmtId="0" fontId="9" fillId="0" borderId="0" xfId="53" applyFont="1" applyBorder="1" applyAlignment="1">
      <alignment/>
      <protection/>
    </xf>
    <xf numFmtId="0" fontId="9" fillId="0" borderId="0" xfId="53" applyFont="1">
      <alignment/>
      <protection/>
    </xf>
    <xf numFmtId="0" fontId="4" fillId="0" borderId="0" xfId="53" applyFont="1" applyFill="1" applyBorder="1" applyAlignment="1">
      <alignment horizontal="left"/>
      <protection/>
    </xf>
    <xf numFmtId="0" fontId="0" fillId="0" borderId="0" xfId="53" applyFont="1" applyBorder="1" applyAlignment="1">
      <alignment/>
      <protection/>
    </xf>
    <xf numFmtId="0" fontId="4" fillId="0" borderId="0" xfId="53" applyFont="1" applyBorder="1" applyAlignment="1">
      <alignment/>
      <protection/>
    </xf>
    <xf numFmtId="0" fontId="13" fillId="0" borderId="12" xfId="53" applyFont="1" applyFill="1" applyBorder="1" applyAlignment="1">
      <alignment horizontal="center" vertical="center"/>
      <protection/>
    </xf>
    <xf numFmtId="0" fontId="4" fillId="0" borderId="0" xfId="53" applyFont="1" applyFill="1" applyAlignment="1">
      <alignment horizontal="left"/>
      <protection/>
    </xf>
    <xf numFmtId="0" fontId="0" fillId="0" borderId="0" xfId="53" applyFont="1" applyFill="1" applyBorder="1" applyAlignment="1">
      <alignment horizontal="left" vertical="center"/>
      <protection/>
    </xf>
    <xf numFmtId="0" fontId="4" fillId="0" borderId="0" xfId="53" applyFont="1" applyFill="1" applyBorder="1" applyAlignment="1">
      <alignment horizontal="left" vertical="center"/>
      <protection/>
    </xf>
    <xf numFmtId="0" fontId="15" fillId="0" borderId="15" xfId="53" applyFont="1" applyBorder="1">
      <alignment/>
      <protection/>
    </xf>
    <xf numFmtId="0" fontId="0" fillId="0" borderId="0" xfId="53" applyFont="1" applyFill="1" applyBorder="1" applyAlignment="1">
      <alignment horizontal="center" vertical="center" shrinkToFit="1"/>
      <protection/>
    </xf>
    <xf numFmtId="0" fontId="0" fillId="0" borderId="0" xfId="53" applyFont="1" applyFill="1" applyBorder="1" applyAlignment="1">
      <alignment horizontal="center" vertical="center"/>
      <protection/>
    </xf>
    <xf numFmtId="174" fontId="0" fillId="0" borderId="0" xfId="53" applyNumberFormat="1" applyFont="1" applyFill="1" applyBorder="1" applyAlignment="1">
      <alignment horizontal="center" vertical="center"/>
      <protection/>
    </xf>
    <xf numFmtId="0" fontId="15" fillId="0" borderId="0" xfId="53" applyFont="1" applyBorder="1" applyAlignment="1">
      <alignment horizontal="center"/>
      <protection/>
    </xf>
    <xf numFmtId="0" fontId="15" fillId="0" borderId="0" xfId="53" applyFont="1" applyBorder="1">
      <alignment/>
      <protection/>
    </xf>
    <xf numFmtId="0" fontId="13" fillId="0" borderId="0" xfId="53" applyFont="1" applyFill="1" applyBorder="1" applyAlignment="1">
      <alignment horizontal="center" vertical="center"/>
      <protection/>
    </xf>
    <xf numFmtId="0" fontId="0" fillId="0" borderId="0" xfId="53" applyFont="1" applyBorder="1">
      <alignment/>
      <protection/>
    </xf>
    <xf numFmtId="0" fontId="4" fillId="0" borderId="0" xfId="53" applyFont="1" applyBorder="1">
      <alignment/>
      <protection/>
    </xf>
    <xf numFmtId="0" fontId="33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7" fillId="20" borderId="24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7" fillId="20" borderId="13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/>
    </xf>
    <xf numFmtId="174" fontId="7" fillId="0" borderId="0" xfId="0" applyNumberFormat="1" applyFont="1" applyAlignment="1">
      <alignment horizontal="center"/>
    </xf>
    <xf numFmtId="174" fontId="8" fillId="0" borderId="0" xfId="0" applyNumberFormat="1" applyFont="1" applyAlignment="1">
      <alignment horizontal="center"/>
    </xf>
    <xf numFmtId="0" fontId="10" fillId="20" borderId="14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45" fontId="13" fillId="0" borderId="0" xfId="0" applyNumberFormat="1" applyFont="1" applyAlignment="1">
      <alignment horizontal="center"/>
    </xf>
    <xf numFmtId="0" fontId="7" fillId="20" borderId="25" xfId="0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left" vertical="center" shrinkToFit="1"/>
    </xf>
    <xf numFmtId="0" fontId="0" fillId="0" borderId="15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174" fontId="7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4" fontId="7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8" fillId="0" borderId="15" xfId="0" applyNumberFormat="1" applyFont="1" applyBorder="1" applyAlignment="1">
      <alignment horizontal="left" shrinkToFit="1"/>
    </xf>
    <xf numFmtId="0" fontId="8" fillId="0" borderId="23" xfId="0" applyNumberFormat="1" applyFont="1" applyBorder="1" applyAlignment="1">
      <alignment horizontal="left" shrinkToFit="1"/>
    </xf>
    <xf numFmtId="0" fontId="8" fillId="0" borderId="1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NumberFormat="1" applyFont="1" applyBorder="1" applyAlignment="1">
      <alignment horizontal="left" shrinkToFit="1"/>
    </xf>
    <xf numFmtId="0" fontId="8" fillId="0" borderId="21" xfId="0" applyNumberFormat="1" applyFont="1" applyBorder="1" applyAlignment="1">
      <alignment horizontal="left" shrinkToFit="1"/>
    </xf>
    <xf numFmtId="0" fontId="8" fillId="0" borderId="2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7" fillId="24" borderId="25" xfId="0" applyFont="1" applyFill="1" applyBorder="1" applyAlignment="1">
      <alignment horizontal="center"/>
    </xf>
    <xf numFmtId="0" fontId="7" fillId="24" borderId="13" xfId="0" applyFont="1" applyFill="1" applyBorder="1" applyAlignment="1">
      <alignment horizontal="center"/>
    </xf>
    <xf numFmtId="0" fontId="7" fillId="24" borderId="24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shrinkToFit="1"/>
    </xf>
    <xf numFmtId="0" fontId="0" fillId="0" borderId="27" xfId="0" applyFont="1" applyFill="1" applyBorder="1" applyAlignment="1">
      <alignment horizontal="left" vertical="center" shrinkToFit="1"/>
    </xf>
    <xf numFmtId="20" fontId="0" fillId="0" borderId="28" xfId="0" applyNumberFormat="1" applyFont="1" applyFill="1" applyBorder="1" applyAlignment="1">
      <alignment horizontal="center" vertical="center"/>
    </xf>
    <xf numFmtId="20" fontId="0" fillId="0" borderId="26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left" vertical="center" shrinkToFit="1"/>
    </xf>
    <xf numFmtId="0" fontId="8" fillId="0" borderId="14" xfId="0" applyFont="1" applyBorder="1" applyAlignment="1">
      <alignment horizontal="center" vertical="center"/>
    </xf>
    <xf numFmtId="0" fontId="7" fillId="24" borderId="25" xfId="0" applyFont="1" applyFill="1" applyBorder="1" applyAlignment="1">
      <alignment horizontal="center" vertical="center"/>
    </xf>
    <xf numFmtId="0" fontId="7" fillId="24" borderId="13" xfId="0" applyFont="1" applyFill="1" applyBorder="1" applyAlignment="1">
      <alignment horizontal="center" vertical="center"/>
    </xf>
    <xf numFmtId="0" fontId="7" fillId="24" borderId="27" xfId="0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7" fillId="24" borderId="24" xfId="0" applyFont="1" applyFill="1" applyBorder="1" applyAlignment="1">
      <alignment horizontal="center" vertical="center"/>
    </xf>
    <xf numFmtId="0" fontId="13" fillId="4" borderId="18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3" fillId="4" borderId="21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7" fillId="24" borderId="26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 horizontal="center" vertical="center" shrinkToFit="1"/>
    </xf>
    <xf numFmtId="0" fontId="12" fillId="20" borderId="31" xfId="0" applyFont="1" applyFill="1" applyBorder="1" applyAlignment="1">
      <alignment horizontal="center" vertical="center"/>
    </xf>
    <xf numFmtId="0" fontId="12" fillId="20" borderId="28" xfId="0" applyFont="1" applyFill="1" applyBorder="1" applyAlignment="1">
      <alignment horizontal="center" vertical="center"/>
    </xf>
    <xf numFmtId="0" fontId="12" fillId="20" borderId="26" xfId="0" applyFont="1" applyFill="1" applyBorder="1" applyAlignment="1">
      <alignment vertical="center"/>
    </xf>
    <xf numFmtId="0" fontId="12" fillId="20" borderId="24" xfId="0" applyFont="1" applyFill="1" applyBorder="1" applyAlignment="1">
      <alignment vertical="center"/>
    </xf>
    <xf numFmtId="0" fontId="12" fillId="20" borderId="26" xfId="0" applyFont="1" applyFill="1" applyBorder="1" applyAlignment="1">
      <alignment horizontal="center" vertical="center"/>
    </xf>
    <xf numFmtId="0" fontId="12" fillId="20" borderId="13" xfId="0" applyFont="1" applyFill="1" applyBorder="1" applyAlignment="1">
      <alignment horizontal="center" vertical="center"/>
    </xf>
    <xf numFmtId="0" fontId="12" fillId="20" borderId="27" xfId="0" applyFont="1" applyFill="1" applyBorder="1" applyAlignment="1">
      <alignment horizontal="center" vertical="center"/>
    </xf>
    <xf numFmtId="176" fontId="8" fillId="0" borderId="29" xfId="0" applyNumberFormat="1" applyFont="1" applyBorder="1" applyAlignment="1">
      <alignment horizontal="center" vertical="center"/>
    </xf>
    <xf numFmtId="176" fontId="8" fillId="0" borderId="12" xfId="0" applyNumberFormat="1" applyFont="1" applyBorder="1" applyAlignment="1">
      <alignment horizontal="center" vertical="center"/>
    </xf>
    <xf numFmtId="176" fontId="8" fillId="0" borderId="32" xfId="0" applyNumberFormat="1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76" fontId="8" fillId="0" borderId="33" xfId="0" applyNumberFormat="1" applyFont="1" applyBorder="1" applyAlignment="1">
      <alignment horizontal="center" vertical="center"/>
    </xf>
    <xf numFmtId="176" fontId="8" fillId="0" borderId="16" xfId="0" applyNumberFormat="1" applyFont="1" applyBorder="1" applyAlignment="1">
      <alignment horizontal="center" vertical="center"/>
    </xf>
    <xf numFmtId="176" fontId="8" fillId="0" borderId="34" xfId="0" applyNumberFormat="1" applyFont="1" applyBorder="1" applyAlignment="1">
      <alignment horizontal="center" vertical="center"/>
    </xf>
    <xf numFmtId="176" fontId="8" fillId="0" borderId="35" xfId="0" applyNumberFormat="1" applyFont="1" applyBorder="1" applyAlignment="1">
      <alignment horizontal="center" vertical="center"/>
    </xf>
    <xf numFmtId="176" fontId="8" fillId="0" borderId="15" xfId="0" applyNumberFormat="1" applyFont="1" applyBorder="1" applyAlignment="1">
      <alignment horizontal="center" vertical="center"/>
    </xf>
    <xf numFmtId="176" fontId="8" fillId="0" borderId="23" xfId="0" applyNumberFormat="1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 vertical="center"/>
    </xf>
    <xf numFmtId="176" fontId="8" fillId="0" borderId="14" xfId="0" applyNumberFormat="1" applyFont="1" applyBorder="1" applyAlignment="1">
      <alignment horizontal="center" vertical="center"/>
    </xf>
    <xf numFmtId="176" fontId="8" fillId="0" borderId="36" xfId="0" applyNumberFormat="1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shrinkToFit="1"/>
    </xf>
    <xf numFmtId="0" fontId="8" fillId="0" borderId="30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 shrinkToFit="1"/>
    </xf>
    <xf numFmtId="0" fontId="8" fillId="0" borderId="38" xfId="0" applyFont="1" applyBorder="1" applyAlignment="1">
      <alignment horizontal="left" vertical="center" shrinkToFit="1"/>
    </xf>
    <xf numFmtId="0" fontId="8" fillId="0" borderId="3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 shrinkToFit="1"/>
    </xf>
    <xf numFmtId="0" fontId="8" fillId="0" borderId="39" xfId="0" applyFont="1" applyBorder="1" applyAlignment="1">
      <alignment horizontal="left" vertical="center" shrinkToFit="1"/>
    </xf>
    <xf numFmtId="0" fontId="8" fillId="0" borderId="41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 shrinkToFit="1"/>
    </xf>
    <xf numFmtId="0" fontId="8" fillId="0" borderId="11" xfId="0" applyFont="1" applyBorder="1" applyAlignment="1">
      <alignment horizontal="left" vertical="center" shrinkToFit="1"/>
    </xf>
    <xf numFmtId="0" fontId="8" fillId="0" borderId="15" xfId="0" applyNumberFormat="1" applyFont="1" applyBorder="1" applyAlignment="1">
      <alignment horizontal="left" shrinkToFit="1"/>
    </xf>
    <xf numFmtId="0" fontId="8" fillId="0" borderId="23" xfId="0" applyNumberFormat="1" applyFont="1" applyBorder="1" applyAlignment="1">
      <alignment horizontal="left" shrinkToFit="1"/>
    </xf>
    <xf numFmtId="0" fontId="8" fillId="0" borderId="2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7" fillId="24" borderId="17" xfId="0" applyFont="1" applyFill="1" applyBorder="1" applyAlignment="1">
      <alignment horizontal="center"/>
    </xf>
    <xf numFmtId="0" fontId="7" fillId="24" borderId="19" xfId="0" applyFont="1" applyFill="1" applyBorder="1" applyAlignment="1">
      <alignment horizontal="center"/>
    </xf>
    <xf numFmtId="0" fontId="7" fillId="24" borderId="20" xfId="0" applyFont="1" applyFill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8" fillId="0" borderId="19" xfId="0" applyNumberFormat="1" applyFont="1" applyBorder="1" applyAlignment="1">
      <alignment horizontal="left" shrinkToFit="1"/>
    </xf>
    <xf numFmtId="0" fontId="8" fillId="0" borderId="19" xfId="0" applyNumberFormat="1" applyFont="1" applyBorder="1" applyAlignment="1">
      <alignment horizontal="left" shrinkToFit="1"/>
    </xf>
    <xf numFmtId="0" fontId="8" fillId="0" borderId="20" xfId="0" applyNumberFormat="1" applyFont="1" applyBorder="1" applyAlignment="1">
      <alignment horizontal="left" shrinkToFit="1"/>
    </xf>
    <xf numFmtId="0" fontId="8" fillId="0" borderId="1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NumberFormat="1" applyFont="1" applyBorder="1" applyAlignment="1">
      <alignment horizontal="left" shrinkToFit="1"/>
    </xf>
    <xf numFmtId="0" fontId="8" fillId="0" borderId="21" xfId="0" applyNumberFormat="1" applyFont="1" applyBorder="1" applyAlignment="1">
      <alignment horizontal="left" shrinkToFit="1"/>
    </xf>
    <xf numFmtId="0" fontId="8" fillId="0" borderId="42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 shrinkToFit="1"/>
    </xf>
    <xf numFmtId="0" fontId="8" fillId="0" borderId="40" xfId="0" applyFont="1" applyBorder="1" applyAlignment="1">
      <alignment horizontal="left" vertical="center" shrinkToFit="1"/>
    </xf>
    <xf numFmtId="0" fontId="8" fillId="0" borderId="20" xfId="0" applyNumberFormat="1" applyFont="1" applyBorder="1" applyAlignment="1">
      <alignment horizontal="left" shrinkToFit="1"/>
    </xf>
    <xf numFmtId="0" fontId="7" fillId="24" borderId="17" xfId="0" applyFont="1" applyFill="1" applyBorder="1" applyAlignment="1">
      <alignment horizontal="center"/>
    </xf>
    <xf numFmtId="0" fontId="7" fillId="24" borderId="19" xfId="0" applyFont="1" applyFill="1" applyBorder="1" applyAlignment="1">
      <alignment horizontal="center"/>
    </xf>
    <xf numFmtId="0" fontId="7" fillId="24" borderId="20" xfId="0" applyFont="1" applyFill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15" fillId="0" borderId="43" xfId="0" applyFont="1" applyBorder="1" applyAlignment="1">
      <alignment horizontal="center"/>
    </xf>
    <xf numFmtId="0" fontId="15" fillId="0" borderId="44" xfId="0" applyFont="1" applyBorder="1" applyAlignment="1">
      <alignment horizontal="center"/>
    </xf>
    <xf numFmtId="0" fontId="15" fillId="0" borderId="44" xfId="0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0" fillId="0" borderId="12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left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74" fontId="0" fillId="0" borderId="17" xfId="0" applyNumberFormat="1" applyFont="1" applyFill="1" applyBorder="1" applyAlignment="1">
      <alignment horizontal="center" vertical="center"/>
    </xf>
    <xf numFmtId="174" fontId="0" fillId="0" borderId="19" xfId="0" applyNumberFormat="1" applyFont="1" applyFill="1" applyBorder="1" applyAlignment="1">
      <alignment horizontal="center" vertical="center"/>
    </xf>
    <xf numFmtId="174" fontId="0" fillId="0" borderId="20" xfId="0" applyNumberFormat="1" applyFont="1" applyFill="1" applyBorder="1" applyAlignment="1">
      <alignment horizontal="center" vertical="center"/>
    </xf>
    <xf numFmtId="174" fontId="0" fillId="0" borderId="22" xfId="0" applyNumberFormat="1" applyFont="1" applyFill="1" applyBorder="1" applyAlignment="1">
      <alignment horizontal="center" vertical="center"/>
    </xf>
    <xf numFmtId="174" fontId="0" fillId="0" borderId="15" xfId="0" applyNumberFormat="1" applyFont="1" applyFill="1" applyBorder="1" applyAlignment="1">
      <alignment horizontal="center" vertical="center"/>
    </xf>
    <xf numFmtId="174" fontId="0" fillId="0" borderId="23" xfId="0" applyNumberFormat="1" applyFont="1" applyFill="1" applyBorder="1" applyAlignment="1">
      <alignment horizontal="center" vertical="center"/>
    </xf>
    <xf numFmtId="0" fontId="12" fillId="24" borderId="31" xfId="0" applyFont="1" applyFill="1" applyBorder="1" applyAlignment="1">
      <alignment horizontal="center" vertical="center"/>
    </xf>
    <xf numFmtId="0" fontId="12" fillId="24" borderId="28" xfId="0" applyFont="1" applyFill="1" applyBorder="1" applyAlignment="1">
      <alignment horizontal="center" vertical="center"/>
    </xf>
    <xf numFmtId="0" fontId="13" fillId="24" borderId="26" xfId="0" applyFont="1" applyFill="1" applyBorder="1" applyAlignment="1">
      <alignment horizontal="center" vertical="center"/>
    </xf>
    <xf numFmtId="0" fontId="13" fillId="24" borderId="13" xfId="0" applyFont="1" applyFill="1" applyBorder="1" applyAlignment="1">
      <alignment horizontal="center" vertical="center"/>
    </xf>
    <xf numFmtId="0" fontId="13" fillId="24" borderId="27" xfId="0" applyFont="1" applyFill="1" applyBorder="1" applyAlignment="1">
      <alignment horizontal="center" vertical="center"/>
    </xf>
    <xf numFmtId="0" fontId="12" fillId="24" borderId="26" xfId="0" applyFont="1" applyFill="1" applyBorder="1" applyAlignment="1">
      <alignment horizontal="center" vertical="center"/>
    </xf>
    <xf numFmtId="0" fontId="12" fillId="24" borderId="13" xfId="0" applyFont="1" applyFill="1" applyBorder="1" applyAlignment="1">
      <alignment horizontal="center" vertical="center"/>
    </xf>
    <xf numFmtId="0" fontId="12" fillId="24" borderId="27" xfId="0" applyFont="1" applyFill="1" applyBorder="1" applyAlignment="1">
      <alignment horizontal="center" vertical="center"/>
    </xf>
    <xf numFmtId="0" fontId="12" fillId="24" borderId="24" xfId="0" applyFont="1" applyFill="1" applyBorder="1" applyAlignment="1">
      <alignment horizontal="center" vertical="center"/>
    </xf>
    <xf numFmtId="0" fontId="13" fillId="0" borderId="19" xfId="53" applyFont="1" applyFill="1" applyBorder="1" applyAlignment="1">
      <alignment horizontal="center" vertical="center"/>
      <protection/>
    </xf>
    <xf numFmtId="0" fontId="13" fillId="0" borderId="15" xfId="53" applyFont="1" applyFill="1" applyBorder="1" applyAlignment="1">
      <alignment horizontal="center" vertical="center"/>
      <protection/>
    </xf>
    <xf numFmtId="0" fontId="13" fillId="0" borderId="20" xfId="53" applyFont="1" applyFill="1" applyBorder="1" applyAlignment="1">
      <alignment horizontal="center" vertical="center"/>
      <protection/>
    </xf>
    <xf numFmtId="0" fontId="13" fillId="0" borderId="23" xfId="53" applyFont="1" applyFill="1" applyBorder="1" applyAlignment="1">
      <alignment horizontal="center" vertical="center"/>
      <protection/>
    </xf>
    <xf numFmtId="0" fontId="0" fillId="0" borderId="19" xfId="53" applyFont="1" applyFill="1" applyBorder="1" applyAlignment="1">
      <alignment horizontal="center" vertical="center"/>
      <protection/>
    </xf>
    <xf numFmtId="0" fontId="0" fillId="0" borderId="20" xfId="53" applyFont="1" applyFill="1" applyBorder="1" applyAlignment="1">
      <alignment horizontal="center" vertical="center"/>
      <protection/>
    </xf>
    <xf numFmtId="0" fontId="0" fillId="0" borderId="15" xfId="53" applyFont="1" applyFill="1" applyBorder="1" applyAlignment="1">
      <alignment horizontal="center" vertical="center"/>
      <protection/>
    </xf>
    <xf numFmtId="0" fontId="0" fillId="0" borderId="23" xfId="53" applyFont="1" applyFill="1" applyBorder="1" applyAlignment="1">
      <alignment horizontal="center" vertical="center"/>
      <protection/>
    </xf>
    <xf numFmtId="0" fontId="15" fillId="0" borderId="43" xfId="53" applyFont="1" applyBorder="1" applyAlignment="1">
      <alignment horizontal="center"/>
      <protection/>
    </xf>
    <xf numFmtId="0" fontId="15" fillId="0" borderId="44" xfId="53" applyFont="1" applyBorder="1" applyAlignment="1">
      <alignment horizontal="center"/>
      <protection/>
    </xf>
    <xf numFmtId="0" fontId="15" fillId="0" borderId="45" xfId="53" applyFont="1" applyBorder="1" applyAlignment="1">
      <alignment horizontal="center"/>
      <protection/>
    </xf>
    <xf numFmtId="0" fontId="0" fillId="0" borderId="17" xfId="53" applyFont="1" applyFill="1" applyBorder="1" applyAlignment="1">
      <alignment horizontal="center" vertical="center" shrinkToFit="1"/>
      <protection/>
    </xf>
    <xf numFmtId="0" fontId="0" fillId="0" borderId="20" xfId="53" applyFont="1" applyFill="1" applyBorder="1" applyAlignment="1">
      <alignment horizontal="center" vertical="center" shrinkToFit="1"/>
      <protection/>
    </xf>
    <xf numFmtId="0" fontId="0" fillId="0" borderId="22" xfId="53" applyFont="1" applyFill="1" applyBorder="1" applyAlignment="1">
      <alignment horizontal="center" vertical="center" shrinkToFit="1"/>
      <protection/>
    </xf>
    <xf numFmtId="0" fontId="0" fillId="0" borderId="23" xfId="53" applyFont="1" applyFill="1" applyBorder="1" applyAlignment="1">
      <alignment horizontal="center" vertical="center" shrinkToFit="1"/>
      <protection/>
    </xf>
    <xf numFmtId="0" fontId="0" fillId="0" borderId="17" xfId="53" applyFont="1" applyFill="1" applyBorder="1" applyAlignment="1">
      <alignment horizontal="center" vertical="center"/>
      <protection/>
    </xf>
    <xf numFmtId="0" fontId="0" fillId="0" borderId="22" xfId="53" applyFont="1" applyFill="1" applyBorder="1" applyAlignment="1">
      <alignment horizontal="center" vertical="center"/>
      <protection/>
    </xf>
    <xf numFmtId="174" fontId="0" fillId="0" borderId="17" xfId="53" applyNumberFormat="1" applyFont="1" applyFill="1" applyBorder="1" applyAlignment="1">
      <alignment horizontal="center" vertical="center"/>
      <protection/>
    </xf>
    <xf numFmtId="174" fontId="0" fillId="0" borderId="19" xfId="53" applyNumberFormat="1" applyFont="1" applyFill="1" applyBorder="1" applyAlignment="1">
      <alignment horizontal="center" vertical="center"/>
      <protection/>
    </xf>
    <xf numFmtId="174" fontId="0" fillId="0" borderId="20" xfId="53" applyNumberFormat="1" applyFont="1" applyFill="1" applyBorder="1" applyAlignment="1">
      <alignment horizontal="center" vertical="center"/>
      <protection/>
    </xf>
    <xf numFmtId="174" fontId="0" fillId="0" borderId="22" xfId="53" applyNumberFormat="1" applyFont="1" applyFill="1" applyBorder="1" applyAlignment="1">
      <alignment horizontal="center" vertical="center"/>
      <protection/>
    </xf>
    <xf numFmtId="174" fontId="0" fillId="0" borderId="15" xfId="53" applyNumberFormat="1" applyFont="1" applyFill="1" applyBorder="1" applyAlignment="1">
      <alignment horizontal="center" vertical="center"/>
      <protection/>
    </xf>
    <xf numFmtId="174" fontId="0" fillId="0" borderId="23" xfId="53" applyNumberFormat="1" applyFont="1" applyFill="1" applyBorder="1" applyAlignment="1">
      <alignment horizontal="center" vertical="center"/>
      <protection/>
    </xf>
    <xf numFmtId="0" fontId="0" fillId="0" borderId="37" xfId="53" applyFont="1" applyFill="1" applyBorder="1" applyAlignment="1">
      <alignment horizontal="left" vertical="center"/>
      <protection/>
    </xf>
    <xf numFmtId="0" fontId="0" fillId="0" borderId="12" xfId="53" applyFont="1" applyFill="1" applyBorder="1" applyAlignment="1">
      <alignment horizontal="left" vertical="center"/>
      <protection/>
    </xf>
    <xf numFmtId="0" fontId="0" fillId="0" borderId="32" xfId="53" applyFont="1" applyFill="1" applyBorder="1" applyAlignment="1">
      <alignment horizontal="left" vertical="center"/>
      <protection/>
    </xf>
    <xf numFmtId="0" fontId="13" fillId="0" borderId="17" xfId="53" applyFont="1" applyFill="1" applyBorder="1" applyAlignment="1">
      <alignment horizontal="center" vertical="center"/>
      <protection/>
    </xf>
    <xf numFmtId="0" fontId="13" fillId="0" borderId="22" xfId="53" applyFont="1" applyFill="1" applyBorder="1" applyAlignment="1">
      <alignment horizontal="center" vertical="center"/>
      <protection/>
    </xf>
    <xf numFmtId="0" fontId="12" fillId="7" borderId="31" xfId="53" applyFont="1" applyFill="1" applyBorder="1" applyAlignment="1">
      <alignment horizontal="center" vertical="center"/>
      <protection/>
    </xf>
    <xf numFmtId="0" fontId="12" fillId="7" borderId="28" xfId="53" applyFont="1" applyFill="1" applyBorder="1" applyAlignment="1">
      <alignment horizontal="center" vertical="center"/>
      <protection/>
    </xf>
    <xf numFmtId="0" fontId="13" fillId="7" borderId="26" xfId="53" applyFont="1" applyFill="1" applyBorder="1" applyAlignment="1">
      <alignment horizontal="center" vertical="center"/>
      <protection/>
    </xf>
    <xf numFmtId="0" fontId="13" fillId="7" borderId="13" xfId="53" applyFont="1" applyFill="1" applyBorder="1" applyAlignment="1">
      <alignment horizontal="center" vertical="center"/>
      <protection/>
    </xf>
    <xf numFmtId="0" fontId="13" fillId="7" borderId="27" xfId="53" applyFont="1" applyFill="1" applyBorder="1" applyAlignment="1">
      <alignment horizontal="center" vertical="center"/>
      <protection/>
    </xf>
    <xf numFmtId="0" fontId="12" fillId="7" borderId="26" xfId="53" applyFont="1" applyFill="1" applyBorder="1" applyAlignment="1">
      <alignment horizontal="center" vertical="center"/>
      <protection/>
    </xf>
    <xf numFmtId="0" fontId="12" fillId="7" borderId="13" xfId="53" applyFont="1" applyFill="1" applyBorder="1" applyAlignment="1">
      <alignment horizontal="center" vertical="center"/>
      <protection/>
    </xf>
    <xf numFmtId="0" fontId="12" fillId="7" borderId="27" xfId="53" applyFont="1" applyFill="1" applyBorder="1" applyAlignment="1">
      <alignment horizontal="center" vertical="center"/>
      <protection/>
    </xf>
    <xf numFmtId="0" fontId="12" fillId="7" borderId="24" xfId="53" applyFont="1" applyFill="1" applyBorder="1" applyAlignment="1">
      <alignment horizontal="center" vertical="center"/>
      <protection/>
    </xf>
    <xf numFmtId="0" fontId="31" fillId="0" borderId="0" xfId="53" applyFont="1" applyAlignment="1">
      <alignment horizontal="center"/>
      <protection/>
    </xf>
    <xf numFmtId="0" fontId="12" fillId="24" borderId="31" xfId="53" applyFont="1" applyFill="1" applyBorder="1" applyAlignment="1">
      <alignment horizontal="center" vertical="center"/>
      <protection/>
    </xf>
    <xf numFmtId="0" fontId="12" fillId="24" borderId="28" xfId="53" applyFont="1" applyFill="1" applyBorder="1" applyAlignment="1">
      <alignment horizontal="center" vertical="center"/>
      <protection/>
    </xf>
    <xf numFmtId="0" fontId="13" fillId="24" borderId="26" xfId="53" applyFont="1" applyFill="1" applyBorder="1" applyAlignment="1">
      <alignment horizontal="center" vertical="center"/>
      <protection/>
    </xf>
    <xf numFmtId="0" fontId="13" fillId="24" borderId="13" xfId="53" applyFont="1" applyFill="1" applyBorder="1" applyAlignment="1">
      <alignment horizontal="center" vertical="center"/>
      <protection/>
    </xf>
    <xf numFmtId="0" fontId="13" fillId="24" borderId="27" xfId="53" applyFont="1" applyFill="1" applyBorder="1" applyAlignment="1">
      <alignment horizontal="center" vertical="center"/>
      <protection/>
    </xf>
    <xf numFmtId="0" fontId="12" fillId="24" borderId="26" xfId="53" applyFont="1" applyFill="1" applyBorder="1" applyAlignment="1">
      <alignment horizontal="center" vertical="center"/>
      <protection/>
    </xf>
    <xf numFmtId="0" fontId="12" fillId="24" borderId="13" xfId="53" applyFont="1" applyFill="1" applyBorder="1" applyAlignment="1">
      <alignment horizontal="center" vertical="center"/>
      <protection/>
    </xf>
    <xf numFmtId="0" fontId="12" fillId="24" borderId="27" xfId="53" applyFont="1" applyFill="1" applyBorder="1" applyAlignment="1">
      <alignment horizontal="center" vertical="center"/>
      <protection/>
    </xf>
    <xf numFmtId="0" fontId="12" fillId="24" borderId="24" xfId="53" applyFont="1" applyFill="1" applyBorder="1" applyAlignment="1">
      <alignment horizontal="center" vertical="center"/>
      <protection/>
    </xf>
    <xf numFmtId="0" fontId="17" fillId="0" borderId="0" xfId="53" applyFont="1" applyAlignment="1">
      <alignment horizontal="center" vertical="center"/>
      <protection/>
    </xf>
    <xf numFmtId="0" fontId="12" fillId="21" borderId="26" xfId="53" applyFont="1" applyFill="1" applyBorder="1" applyAlignment="1">
      <alignment horizontal="center" vertical="center"/>
      <protection/>
    </xf>
    <xf numFmtId="0" fontId="12" fillId="21" borderId="24" xfId="53" applyFont="1" applyFill="1" applyBorder="1" applyAlignment="1">
      <alignment horizontal="center" vertical="center"/>
      <protection/>
    </xf>
    <xf numFmtId="0" fontId="12" fillId="21" borderId="31" xfId="53" applyFont="1" applyFill="1" applyBorder="1" applyAlignment="1">
      <alignment horizontal="center" vertical="center"/>
      <protection/>
    </xf>
    <xf numFmtId="0" fontId="12" fillId="21" borderId="28" xfId="53" applyFont="1" applyFill="1" applyBorder="1" applyAlignment="1">
      <alignment horizontal="center" vertical="center"/>
      <protection/>
    </xf>
    <xf numFmtId="0" fontId="13" fillId="21" borderId="26" xfId="53" applyFont="1" applyFill="1" applyBorder="1" applyAlignment="1">
      <alignment horizontal="center" vertical="center"/>
      <protection/>
    </xf>
    <xf numFmtId="0" fontId="13" fillId="21" borderId="13" xfId="53" applyFont="1" applyFill="1" applyBorder="1" applyAlignment="1">
      <alignment horizontal="center" vertical="center"/>
      <protection/>
    </xf>
    <xf numFmtId="0" fontId="13" fillId="21" borderId="27" xfId="53" applyFont="1" applyFill="1" applyBorder="1" applyAlignment="1">
      <alignment horizontal="center" vertical="center"/>
      <protection/>
    </xf>
    <xf numFmtId="0" fontId="12" fillId="21" borderId="13" xfId="53" applyFont="1" applyFill="1" applyBorder="1" applyAlignment="1">
      <alignment horizontal="center" vertical="center"/>
      <protection/>
    </xf>
    <xf numFmtId="0" fontId="12" fillId="21" borderId="27" xfId="53" applyFont="1" applyFill="1" applyBorder="1" applyAlignment="1">
      <alignment horizontal="center" vertical="center"/>
      <protection/>
    </xf>
    <xf numFmtId="0" fontId="10" fillId="0" borderId="0" xfId="53" applyFont="1" applyAlignment="1">
      <alignment horizontal="center"/>
      <protection/>
    </xf>
    <xf numFmtId="0" fontId="12" fillId="4" borderId="26" xfId="53" applyFont="1" applyFill="1" applyBorder="1" applyAlignment="1">
      <alignment horizontal="center" vertical="center"/>
      <protection/>
    </xf>
    <xf numFmtId="0" fontId="12" fillId="4" borderId="24" xfId="53" applyFont="1" applyFill="1" applyBorder="1" applyAlignment="1">
      <alignment horizontal="center" vertical="center"/>
      <protection/>
    </xf>
    <xf numFmtId="0" fontId="12" fillId="4" borderId="31" xfId="53" applyFont="1" applyFill="1" applyBorder="1" applyAlignment="1">
      <alignment horizontal="center" vertical="center"/>
      <protection/>
    </xf>
    <xf numFmtId="0" fontId="12" fillId="4" borderId="28" xfId="53" applyFont="1" applyFill="1" applyBorder="1" applyAlignment="1">
      <alignment horizontal="center" vertical="center"/>
      <protection/>
    </xf>
    <xf numFmtId="0" fontId="13" fillId="4" borderId="26" xfId="53" applyFont="1" applyFill="1" applyBorder="1" applyAlignment="1">
      <alignment horizontal="center" vertical="center"/>
      <protection/>
    </xf>
    <xf numFmtId="0" fontId="13" fillId="4" borderId="13" xfId="53" applyFont="1" applyFill="1" applyBorder="1" applyAlignment="1">
      <alignment horizontal="center" vertical="center"/>
      <protection/>
    </xf>
    <xf numFmtId="0" fontId="13" fillId="4" borderId="27" xfId="53" applyFont="1" applyFill="1" applyBorder="1" applyAlignment="1">
      <alignment horizontal="center" vertical="center"/>
      <protection/>
    </xf>
    <xf numFmtId="0" fontId="12" fillId="4" borderId="13" xfId="53" applyFont="1" applyFill="1" applyBorder="1" applyAlignment="1">
      <alignment horizontal="center" vertical="center"/>
      <protection/>
    </xf>
    <xf numFmtId="0" fontId="12" fillId="4" borderId="27" xfId="53" applyFont="1" applyFill="1" applyBorder="1" applyAlignment="1">
      <alignment horizontal="center" vertical="center"/>
      <protection/>
    </xf>
    <xf numFmtId="0" fontId="0" fillId="0" borderId="4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7" fillId="4" borderId="29" xfId="0" applyFont="1" applyFill="1" applyBorder="1" applyAlignment="1">
      <alignment horizontal="left" vertical="center"/>
    </xf>
    <xf numFmtId="0" fontId="7" fillId="4" borderId="12" xfId="0" applyFont="1" applyFill="1" applyBorder="1" applyAlignment="1">
      <alignment horizontal="left" vertical="center"/>
    </xf>
    <xf numFmtId="0" fontId="7" fillId="4" borderId="32" xfId="0" applyFont="1" applyFill="1" applyBorder="1" applyAlignment="1">
      <alignment horizontal="left" vertical="center"/>
    </xf>
    <xf numFmtId="0" fontId="0" fillId="4" borderId="43" xfId="0" applyFill="1" applyBorder="1" applyAlignment="1">
      <alignment horizontal="left" vertical="center"/>
    </xf>
    <xf numFmtId="0" fontId="0" fillId="4" borderId="44" xfId="0" applyFill="1" applyBorder="1" applyAlignment="1">
      <alignment horizontal="left" vertical="center"/>
    </xf>
    <xf numFmtId="0" fontId="32" fillId="4" borderId="46" xfId="0" applyFont="1" applyFill="1" applyBorder="1" applyAlignment="1">
      <alignment horizontal="left" vertical="center"/>
    </xf>
    <xf numFmtId="0" fontId="32" fillId="4" borderId="44" xfId="0" applyFont="1" applyFill="1" applyBorder="1" applyAlignment="1">
      <alignment horizontal="left" vertical="center"/>
    </xf>
    <xf numFmtId="0" fontId="32" fillId="4" borderId="45" xfId="0" applyFont="1" applyFill="1" applyBorder="1" applyAlignment="1">
      <alignment horizontal="left" vertical="center"/>
    </xf>
    <xf numFmtId="0" fontId="13" fillId="4" borderId="46" xfId="0" applyFont="1" applyFill="1" applyBorder="1" applyAlignment="1">
      <alignment horizontal="left" vertical="center"/>
    </xf>
    <xf numFmtId="0" fontId="13" fillId="4" borderId="44" xfId="0" applyFont="1" applyFill="1" applyBorder="1" applyAlignment="1">
      <alignment horizontal="left" vertical="center"/>
    </xf>
    <xf numFmtId="0" fontId="13" fillId="4" borderId="45" xfId="0" applyFont="1" applyFill="1" applyBorder="1" applyAlignment="1">
      <alignment horizontal="left" vertical="center"/>
    </xf>
    <xf numFmtId="0" fontId="0" fillId="4" borderId="37" xfId="0" applyFill="1" applyBorder="1" applyAlignment="1">
      <alignment horizontal="left" vertical="center"/>
    </xf>
    <xf numFmtId="0" fontId="0" fillId="4" borderId="12" xfId="0" applyFill="1" applyBorder="1" applyAlignment="1">
      <alignment horizontal="left" vertical="center"/>
    </xf>
    <xf numFmtId="0" fontId="10" fillId="4" borderId="29" xfId="0" applyFont="1" applyFill="1" applyBorder="1" applyAlignment="1">
      <alignment horizontal="left" vertical="center"/>
    </xf>
    <xf numFmtId="0" fontId="10" fillId="4" borderId="12" xfId="0" applyFont="1" applyFill="1" applyBorder="1" applyAlignment="1">
      <alignment horizontal="left" vertical="center"/>
    </xf>
    <xf numFmtId="0" fontId="10" fillId="4" borderId="32" xfId="0" applyFont="1" applyFill="1" applyBorder="1" applyAlignment="1">
      <alignment horizontal="left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06">
    <dxf>
      <font>
        <b/>
        <i val="0"/>
        <color indexed="10"/>
      </font>
      <fill>
        <patternFill>
          <bgColor indexed="43"/>
        </patternFill>
      </fill>
    </dxf>
    <dxf>
      <font>
        <b val="0"/>
        <i val="0"/>
      </font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 val="0"/>
        <i val="0"/>
      </font>
    </dxf>
    <dxf>
      <font>
        <b/>
        <i val="0"/>
        <color indexed="10"/>
      </font>
      <fill>
        <patternFill>
          <bgColor indexed="43"/>
        </patternFill>
      </fill>
    </dxf>
    <dxf>
      <font>
        <b val="0"/>
        <i val="0"/>
      </font>
    </dxf>
    <dxf>
      <font>
        <b/>
        <i val="0"/>
        <color indexed="10"/>
      </font>
      <fill>
        <patternFill>
          <bgColor indexed="43"/>
        </patternFill>
      </fill>
    </dxf>
    <dxf>
      <font>
        <b val="0"/>
        <i val="0"/>
      </font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 val="0"/>
        <i val="0"/>
      </font>
    </dxf>
    <dxf>
      <font>
        <b/>
        <i val="0"/>
        <color indexed="10"/>
      </font>
      <fill>
        <patternFill>
          <bgColor indexed="43"/>
        </patternFill>
      </fill>
    </dxf>
    <dxf>
      <font>
        <b val="0"/>
        <i val="0"/>
      </font>
    </dxf>
    <dxf>
      <font>
        <b/>
        <i val="0"/>
        <color indexed="10"/>
      </font>
      <fill>
        <patternFill>
          <bgColor indexed="43"/>
        </patternFill>
      </fill>
    </dxf>
    <dxf>
      <font>
        <b val="0"/>
        <i val="0"/>
      </font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 val="0"/>
        <i val="0"/>
      </font>
    </dxf>
    <dxf>
      <font>
        <b/>
        <i val="0"/>
        <color indexed="10"/>
      </font>
      <fill>
        <patternFill>
          <bgColor indexed="43"/>
        </patternFill>
      </fill>
    </dxf>
    <dxf>
      <font>
        <b val="0"/>
        <i val="0"/>
      </font>
    </dxf>
    <dxf>
      <font>
        <b/>
        <i val="0"/>
        <color indexed="10"/>
      </font>
      <fill>
        <patternFill>
          <bgColor indexed="43"/>
        </patternFill>
      </fill>
    </dxf>
    <dxf>
      <font>
        <b val="0"/>
        <i val="0"/>
      </font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 val="0"/>
        <i val="0"/>
      </font>
    </dxf>
    <dxf>
      <font>
        <b/>
        <i val="0"/>
        <color indexed="10"/>
      </font>
      <fill>
        <patternFill>
          <bgColor indexed="43"/>
        </patternFill>
      </fill>
    </dxf>
    <dxf>
      <font>
        <b val="0"/>
        <i val="0"/>
      </font>
    </dxf>
    <dxf>
      <font>
        <b/>
        <i val="0"/>
        <color indexed="10"/>
      </font>
      <fill>
        <patternFill>
          <bgColor indexed="43"/>
        </patternFill>
      </fill>
    </dxf>
    <dxf>
      <font>
        <b val="0"/>
        <i val="0"/>
      </font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 val="0"/>
        <i val="0"/>
      </font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 val="0"/>
        <i val="0"/>
      </font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 val="0"/>
        <i val="0"/>
      </font>
    </dxf>
    <dxf>
      <font>
        <b/>
        <i val="0"/>
        <color indexed="10"/>
      </font>
      <fill>
        <patternFill>
          <bgColor indexed="43"/>
        </patternFill>
      </fill>
    </dxf>
    <dxf>
      <font>
        <b val="0"/>
        <i val="0"/>
      </font>
    </dxf>
    <dxf>
      <font>
        <b/>
        <i val="0"/>
        <color indexed="10"/>
      </font>
      <fill>
        <patternFill>
          <bgColor indexed="43"/>
        </patternFill>
      </fill>
    </dxf>
    <dxf>
      <font>
        <b val="0"/>
        <i val="0"/>
      </font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 val="0"/>
        <i val="0"/>
      </font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 val="0"/>
        <i val="0"/>
      </font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 val="0"/>
        <i val="0"/>
      </font>
    </dxf>
    <dxf>
      <font>
        <b/>
        <i val="0"/>
        <color indexed="10"/>
      </font>
      <fill>
        <patternFill>
          <bgColor indexed="43"/>
        </patternFill>
      </fill>
    </dxf>
    <dxf>
      <font>
        <b val="0"/>
        <i val="0"/>
      </font>
    </dxf>
    <dxf>
      <font>
        <b/>
        <i val="0"/>
        <color indexed="10"/>
      </font>
      <fill>
        <patternFill>
          <bgColor indexed="43"/>
        </patternFill>
      </fill>
    </dxf>
    <dxf>
      <font>
        <b val="0"/>
        <i val="0"/>
      </font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 val="0"/>
        <i val="0"/>
      </font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 val="0"/>
        <i val="0"/>
      </font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 val="0"/>
        <i val="0"/>
      </font>
    </dxf>
    <dxf>
      <font>
        <b/>
        <i val="0"/>
        <color indexed="10"/>
      </font>
      <fill>
        <patternFill>
          <bgColor indexed="43"/>
        </patternFill>
      </fill>
    </dxf>
    <dxf>
      <font>
        <b val="0"/>
        <i val="0"/>
      </font>
    </dxf>
    <dxf>
      <font>
        <b/>
        <i val="0"/>
        <color indexed="10"/>
      </font>
      <fill>
        <patternFill>
          <bgColor indexed="43"/>
        </patternFill>
      </fill>
    </dxf>
    <dxf>
      <font>
        <b val="0"/>
        <i val="0"/>
      </font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 val="0"/>
        <i val="0"/>
      </font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 val="0"/>
        <i val="0"/>
      </font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 val="0"/>
        <i val="0"/>
      </font>
    </dxf>
    <dxf>
      <font>
        <b/>
        <i val="0"/>
        <color indexed="10"/>
      </font>
      <fill>
        <patternFill>
          <bgColor indexed="43"/>
        </patternFill>
      </fill>
    </dxf>
    <dxf>
      <font>
        <b val="0"/>
        <i val="0"/>
      </font>
    </dxf>
    <dxf>
      <font>
        <b/>
        <i val="0"/>
        <color indexed="10"/>
      </font>
      <fill>
        <patternFill>
          <bgColor indexed="43"/>
        </patternFill>
      </fill>
    </dxf>
    <dxf>
      <font>
        <b val="0"/>
        <i val="0"/>
      </font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 val="0"/>
        <i val="0"/>
      </font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 val="0"/>
        <i val="0"/>
      </font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 val="0"/>
        <i val="0"/>
      </font>
    </dxf>
    <dxf>
      <font>
        <b/>
        <i val="0"/>
        <color indexed="10"/>
      </font>
      <fill>
        <patternFill>
          <bgColor indexed="43"/>
        </patternFill>
      </fill>
    </dxf>
    <dxf>
      <font>
        <b val="0"/>
        <i val="0"/>
      </font>
    </dxf>
    <dxf>
      <font>
        <b/>
        <i val="0"/>
        <color indexed="10"/>
      </font>
      <fill>
        <patternFill>
          <bgColor indexed="43"/>
        </patternFill>
      </fill>
    </dxf>
    <dxf>
      <font>
        <b val="0"/>
        <i val="0"/>
      </font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 val="0"/>
        <i val="0"/>
      </font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 val="0"/>
        <i val="0"/>
      </font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 val="0"/>
        <i val="0"/>
      </font>
    </dxf>
    <dxf>
      <font>
        <b/>
        <i val="0"/>
        <color indexed="10"/>
      </font>
      <fill>
        <patternFill>
          <bgColor indexed="43"/>
        </patternFill>
      </fill>
    </dxf>
    <dxf>
      <font>
        <b val="0"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3</xdr:row>
      <xdr:rowOff>152400</xdr:rowOff>
    </xdr:from>
    <xdr:to>
      <xdr:col>11</xdr:col>
      <xdr:colOff>28575</xdr:colOff>
      <xdr:row>10</xdr:row>
      <xdr:rowOff>104775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885825"/>
          <a:ext cx="1162050" cy="1323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41</xdr:col>
      <xdr:colOff>57150</xdr:colOff>
      <xdr:row>3</xdr:row>
      <xdr:rowOff>114300</xdr:rowOff>
    </xdr:from>
    <xdr:to>
      <xdr:col>56</xdr:col>
      <xdr:colOff>28575</xdr:colOff>
      <xdr:row>10</xdr:row>
      <xdr:rowOff>133350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43450" y="847725"/>
          <a:ext cx="16859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3</xdr:row>
      <xdr:rowOff>19050</xdr:rowOff>
    </xdr:from>
    <xdr:to>
      <xdr:col>1</xdr:col>
      <xdr:colOff>2219325</xdr:colOff>
      <xdr:row>7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504825"/>
          <a:ext cx="20288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</xdr:colOff>
      <xdr:row>4</xdr:row>
      <xdr:rowOff>76200</xdr:rowOff>
    </xdr:from>
    <xdr:to>
      <xdr:col>48</xdr:col>
      <xdr:colOff>85725</xdr:colOff>
      <xdr:row>10</xdr:row>
      <xdr:rowOff>47625</xdr:rowOff>
    </xdr:to>
    <xdr:pic>
      <xdr:nvPicPr>
        <xdr:cNvPr id="1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647700"/>
          <a:ext cx="4762500" cy="762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EA294"/>
  <sheetViews>
    <sheetView showGridLines="0" zoomScalePageLayoutView="0" workbookViewId="0" topLeftCell="A1">
      <selection activeCell="B12" sqref="B12:BC12"/>
    </sheetView>
  </sheetViews>
  <sheetFormatPr defaultColWidth="11.421875" defaultRowHeight="12.75"/>
  <cols>
    <col min="1" max="149" width="1.7109375" style="0" customWidth="1"/>
  </cols>
  <sheetData>
    <row r="1" spans="1:56" ht="7.5" customHeight="1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</row>
    <row r="2" spans="1:131" ht="40.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181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4"/>
      <c r="BW2" s="4"/>
      <c r="BX2" s="4"/>
      <c r="BY2" s="4"/>
      <c r="BZ2" s="182"/>
      <c r="CA2" s="182"/>
      <c r="CB2" s="182"/>
      <c r="CC2" s="183"/>
      <c r="CD2" s="183"/>
      <c r="CE2" s="183"/>
      <c r="CF2" s="183"/>
      <c r="CG2" s="183"/>
      <c r="CH2" s="183"/>
      <c r="CI2" s="183"/>
      <c r="CJ2" s="183"/>
      <c r="CK2" s="183"/>
      <c r="CL2" s="183"/>
      <c r="CM2" s="183"/>
      <c r="CN2" s="183"/>
      <c r="CO2" s="183"/>
      <c r="CP2" s="183"/>
      <c r="CQ2" s="183"/>
      <c r="CR2" s="183"/>
      <c r="CS2" s="183"/>
      <c r="CT2" s="183"/>
      <c r="CU2" s="183"/>
      <c r="CV2" s="183"/>
      <c r="CW2" s="183"/>
      <c r="CX2" s="183"/>
      <c r="CY2" s="183"/>
      <c r="CZ2" s="183"/>
      <c r="DA2" s="183"/>
      <c r="DB2" s="183"/>
      <c r="DC2" s="183"/>
      <c r="DD2" s="183"/>
      <c r="DE2" s="183"/>
      <c r="DF2" s="183"/>
      <c r="DG2" s="183"/>
      <c r="DH2" s="183"/>
      <c r="DI2" s="183"/>
      <c r="DJ2" s="183"/>
      <c r="DK2" s="183"/>
      <c r="DL2" s="183"/>
      <c r="DM2" s="183"/>
      <c r="DN2" s="183"/>
      <c r="DO2" s="183"/>
      <c r="DP2" s="183"/>
      <c r="DQ2" s="183"/>
      <c r="DR2" s="183"/>
      <c r="DS2" s="183"/>
      <c r="DT2" s="183"/>
      <c r="DU2" s="183"/>
      <c r="DV2" s="183"/>
      <c r="DW2" s="183"/>
      <c r="DX2" s="183"/>
      <c r="DY2" s="183"/>
      <c r="DZ2" s="183"/>
      <c r="EA2" s="183"/>
    </row>
    <row r="3" spans="1:131" ht="9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77"/>
      <c r="BB3" s="89"/>
      <c r="BC3" s="89"/>
      <c r="BD3" s="181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4"/>
      <c r="BW3" s="4"/>
      <c r="BX3" s="4"/>
      <c r="BY3" s="4"/>
      <c r="BZ3" s="182"/>
      <c r="CA3" s="182"/>
      <c r="CB3" s="182"/>
      <c r="CC3" s="183"/>
      <c r="CD3" s="183"/>
      <c r="CE3" s="183"/>
      <c r="CF3" s="183"/>
      <c r="CG3" s="183"/>
      <c r="CH3" s="183"/>
      <c r="CI3" s="183"/>
      <c r="CJ3" s="183"/>
      <c r="CK3" s="183"/>
      <c r="CL3" s="183"/>
      <c r="CM3" s="183"/>
      <c r="CN3" s="183"/>
      <c r="CO3" s="183"/>
      <c r="CP3" s="183"/>
      <c r="CQ3" s="183"/>
      <c r="CR3" s="183"/>
      <c r="CS3" s="183"/>
      <c r="CT3" s="183"/>
      <c r="CU3" s="183"/>
      <c r="CV3" s="183"/>
      <c r="CW3" s="183"/>
      <c r="CX3" s="183"/>
      <c r="CY3" s="183"/>
      <c r="CZ3" s="183"/>
      <c r="DA3" s="183"/>
      <c r="DB3" s="183"/>
      <c r="DC3" s="183"/>
      <c r="DD3" s="183"/>
      <c r="DE3" s="183"/>
      <c r="DF3" s="183"/>
      <c r="DG3" s="183"/>
      <c r="DH3" s="183"/>
      <c r="DI3" s="183"/>
      <c r="DJ3" s="183"/>
      <c r="DK3" s="183"/>
      <c r="DL3" s="183"/>
      <c r="DM3" s="183"/>
      <c r="DN3" s="183"/>
      <c r="DO3" s="183"/>
      <c r="DP3" s="183"/>
      <c r="DQ3" s="183"/>
      <c r="DR3" s="183"/>
      <c r="DS3" s="183"/>
      <c r="DT3" s="183"/>
      <c r="DU3" s="183"/>
      <c r="DV3" s="183"/>
      <c r="DW3" s="183"/>
      <c r="DX3" s="183"/>
      <c r="DY3" s="183"/>
      <c r="DZ3" s="183"/>
      <c r="EA3" s="183"/>
    </row>
    <row r="4" spans="1:80" s="7" customFormat="1" ht="29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247" t="s">
        <v>238</v>
      </c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89"/>
      <c r="BB4" s="90"/>
      <c r="BC4" s="90"/>
      <c r="BD4" s="4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9"/>
      <c r="BW4" s="9"/>
      <c r="BX4" s="9"/>
      <c r="BY4" s="9"/>
      <c r="BZ4" s="10"/>
      <c r="CA4" s="10"/>
      <c r="CB4" s="10"/>
    </row>
    <row r="5" spans="1:80" s="7" customFormat="1" ht="15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252" t="s">
        <v>158</v>
      </c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2"/>
      <c r="AG5" s="252"/>
      <c r="AH5" s="252"/>
      <c r="AI5" s="252"/>
      <c r="AJ5" s="252"/>
      <c r="AK5" s="252"/>
      <c r="AL5" s="252"/>
      <c r="AM5" s="252"/>
      <c r="AN5" s="252"/>
      <c r="AO5" s="252"/>
      <c r="AP5" s="252"/>
      <c r="AQ5" s="252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4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9"/>
      <c r="BW5" s="9"/>
      <c r="BX5" s="9"/>
      <c r="BY5" s="9"/>
      <c r="BZ5" s="10"/>
      <c r="CA5" s="10"/>
      <c r="CB5" s="10"/>
    </row>
    <row r="6" spans="1:80" s="13" customFormat="1" ht="1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  <c r="Z6" s="252"/>
      <c r="AA6" s="252"/>
      <c r="AB6" s="252"/>
      <c r="AC6" s="252"/>
      <c r="AD6" s="252"/>
      <c r="AE6" s="252"/>
      <c r="AF6" s="252"/>
      <c r="AG6" s="252"/>
      <c r="AH6" s="252"/>
      <c r="AI6" s="252"/>
      <c r="AJ6" s="252"/>
      <c r="AK6" s="252"/>
      <c r="AL6" s="252"/>
      <c r="AM6" s="252"/>
      <c r="AN6" s="252"/>
      <c r="AO6" s="252"/>
      <c r="AP6" s="252"/>
      <c r="AQ6" s="25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52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5"/>
      <c r="BW6" s="15"/>
      <c r="BX6" s="15"/>
      <c r="BY6" s="15"/>
      <c r="BZ6" s="16"/>
      <c r="CA6" s="16"/>
      <c r="CB6" s="16"/>
    </row>
    <row r="7" spans="1:80" s="13" customFormat="1" ht="8.25" customHeight="1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52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5"/>
      <c r="BW7" s="15"/>
      <c r="BX7" s="15"/>
      <c r="BY7" s="15"/>
      <c r="BZ7" s="16"/>
      <c r="CA7" s="16"/>
      <c r="CB7" s="16"/>
    </row>
    <row r="8" spans="1:80" s="13" customFormat="1" ht="15">
      <c r="A8" s="52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253" t="s">
        <v>176</v>
      </c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253"/>
      <c r="Z8" s="253"/>
      <c r="AA8" s="253"/>
      <c r="AB8" s="253"/>
      <c r="AC8" s="253"/>
      <c r="AD8" s="253"/>
      <c r="AE8" s="253"/>
      <c r="AF8" s="253"/>
      <c r="AG8" s="253"/>
      <c r="AH8" s="253"/>
      <c r="AI8" s="253"/>
      <c r="AJ8" s="253"/>
      <c r="AK8" s="253"/>
      <c r="AL8" s="253"/>
      <c r="AM8" s="253"/>
      <c r="AN8" s="253"/>
      <c r="AO8" s="253"/>
      <c r="AP8" s="253"/>
      <c r="AQ8" s="253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52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5"/>
      <c r="BW8" s="15"/>
      <c r="BX8" s="15"/>
      <c r="BY8" s="15"/>
      <c r="BZ8" s="16"/>
      <c r="CA8" s="16"/>
      <c r="CB8" s="16"/>
    </row>
    <row r="9" spans="1:80" s="13" customFormat="1" ht="9" customHeight="1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253"/>
      <c r="AA9" s="253"/>
      <c r="AB9" s="253"/>
      <c r="AC9" s="253"/>
      <c r="AD9" s="253"/>
      <c r="AE9" s="253"/>
      <c r="AF9" s="253"/>
      <c r="AG9" s="253"/>
      <c r="AH9" s="253"/>
      <c r="AI9" s="253"/>
      <c r="AJ9" s="253"/>
      <c r="AK9" s="253"/>
      <c r="AL9" s="253"/>
      <c r="AM9" s="253"/>
      <c r="AN9" s="253"/>
      <c r="AO9" s="253"/>
      <c r="AP9" s="253"/>
      <c r="AQ9" s="253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52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5"/>
      <c r="BW9" s="15"/>
      <c r="BX9" s="15"/>
      <c r="BY9" s="15"/>
      <c r="BZ9" s="16"/>
      <c r="CA9" s="16"/>
      <c r="CB9" s="16"/>
    </row>
    <row r="10" spans="1:80" s="13" customFormat="1" ht="15.75">
      <c r="A10" s="52"/>
      <c r="B10" s="52"/>
      <c r="C10" s="52"/>
      <c r="D10" s="17"/>
      <c r="E10" s="18"/>
      <c r="F10" s="18"/>
      <c r="G10" s="18"/>
      <c r="H10" s="18"/>
      <c r="I10" s="18"/>
      <c r="J10" s="18"/>
      <c r="K10" s="18"/>
      <c r="L10" s="18"/>
      <c r="M10" s="52"/>
      <c r="N10" s="254" t="s">
        <v>22</v>
      </c>
      <c r="O10" s="254"/>
      <c r="P10" s="254"/>
      <c r="Q10" s="254"/>
      <c r="R10" s="254"/>
      <c r="S10" s="254"/>
      <c r="T10" s="255">
        <v>0.5625</v>
      </c>
      <c r="U10" s="255"/>
      <c r="V10" s="255"/>
      <c r="W10" s="255"/>
      <c r="X10" s="255"/>
      <c r="Y10" s="256" t="s">
        <v>23</v>
      </c>
      <c r="Z10" s="256"/>
      <c r="AA10" s="256"/>
      <c r="AB10" s="92"/>
      <c r="AD10" s="254" t="s">
        <v>24</v>
      </c>
      <c r="AE10" s="254"/>
      <c r="AF10" s="254"/>
      <c r="AG10" s="254"/>
      <c r="AH10" s="254"/>
      <c r="AI10" s="254"/>
      <c r="AJ10" s="255">
        <v>0.78125</v>
      </c>
      <c r="AK10" s="255"/>
      <c r="AL10" s="255"/>
      <c r="AM10" s="255"/>
      <c r="AN10" s="255"/>
      <c r="AO10" s="256" t="s">
        <v>23</v>
      </c>
      <c r="AP10" s="256"/>
      <c r="AQ10" s="256"/>
      <c r="AR10" s="19"/>
      <c r="AS10" s="19"/>
      <c r="AT10" s="19"/>
      <c r="AU10" s="19"/>
      <c r="AV10" s="19"/>
      <c r="AW10" s="19"/>
      <c r="AX10" s="72"/>
      <c r="AY10" s="72"/>
      <c r="AZ10" s="72"/>
      <c r="BA10" s="72"/>
      <c r="BB10" s="72"/>
      <c r="BC10" s="72"/>
      <c r="BD10" s="72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5"/>
      <c r="BW10" s="15"/>
      <c r="BX10" s="15"/>
      <c r="BY10" s="15"/>
      <c r="BZ10" s="16"/>
      <c r="CA10" s="16"/>
      <c r="CB10" s="16"/>
    </row>
    <row r="11" spans="1:80" s="13" customFormat="1" ht="15.75">
      <c r="A11" s="52"/>
      <c r="B11" s="52"/>
      <c r="C11" s="52"/>
      <c r="D11" s="17"/>
      <c r="E11" s="18"/>
      <c r="F11" s="18"/>
      <c r="G11" s="18"/>
      <c r="H11" s="18"/>
      <c r="I11" s="18"/>
      <c r="J11" s="18"/>
      <c r="K11" s="18"/>
      <c r="L11" s="18"/>
      <c r="M11" s="52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52"/>
      <c r="AD11" s="18"/>
      <c r="AE11" s="18"/>
      <c r="AF11" s="18"/>
      <c r="AG11" s="18"/>
      <c r="AH11" s="18"/>
      <c r="AI11" s="18"/>
      <c r="AJ11" s="18"/>
      <c r="AK11" s="18"/>
      <c r="AL11" s="52"/>
      <c r="AM11" s="52"/>
      <c r="AN11" s="52"/>
      <c r="AO11" s="52"/>
      <c r="AP11" s="19"/>
      <c r="AQ11" s="19"/>
      <c r="AR11" s="19"/>
      <c r="AS11" s="19"/>
      <c r="AT11" s="19"/>
      <c r="AU11" s="19"/>
      <c r="AV11" s="19"/>
      <c r="AW11" s="19"/>
      <c r="AX11" s="72"/>
      <c r="AY11" s="72"/>
      <c r="AZ11" s="72"/>
      <c r="BA11" s="72"/>
      <c r="BB11" s="72"/>
      <c r="BC11" s="72"/>
      <c r="BD11" s="72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5"/>
      <c r="BW11" s="15"/>
      <c r="BX11" s="15"/>
      <c r="BY11" s="15"/>
      <c r="BZ11" s="16"/>
      <c r="CA11" s="16"/>
      <c r="CB11" s="16"/>
    </row>
    <row r="12" spans="1:56" ht="18">
      <c r="A12" s="20"/>
      <c r="B12" s="257" t="s">
        <v>264</v>
      </c>
      <c r="C12" s="257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57"/>
      <c r="R12" s="257"/>
      <c r="S12" s="257"/>
      <c r="T12" s="257"/>
      <c r="U12" s="257"/>
      <c r="V12" s="257"/>
      <c r="W12" s="257"/>
      <c r="X12" s="257"/>
      <c r="Y12" s="257"/>
      <c r="Z12" s="257"/>
      <c r="AA12" s="257"/>
      <c r="AB12" s="257"/>
      <c r="AC12" s="257"/>
      <c r="AD12" s="257"/>
      <c r="AE12" s="257"/>
      <c r="AF12" s="257"/>
      <c r="AG12" s="257"/>
      <c r="AH12" s="257"/>
      <c r="AI12" s="257"/>
      <c r="AJ12" s="257"/>
      <c r="AK12" s="257"/>
      <c r="AL12" s="257"/>
      <c r="AM12" s="257"/>
      <c r="AN12" s="257"/>
      <c r="AO12" s="257"/>
      <c r="AP12" s="257"/>
      <c r="AQ12" s="257"/>
      <c r="AR12" s="257"/>
      <c r="AS12" s="257"/>
      <c r="AT12" s="257"/>
      <c r="AU12" s="257"/>
      <c r="AV12" s="257"/>
      <c r="AW12" s="257"/>
      <c r="AX12" s="257"/>
      <c r="AY12" s="257"/>
      <c r="AZ12" s="257"/>
      <c r="BA12" s="257"/>
      <c r="BB12" s="257"/>
      <c r="BC12" s="257"/>
      <c r="BD12" s="21"/>
    </row>
    <row r="13" spans="1:56" s="24" customFormat="1" ht="8.25" customHeight="1">
      <c r="A13" s="22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2"/>
    </row>
    <row r="14" spans="6:56" s="43" customFormat="1" ht="15.75" customHeight="1">
      <c r="F14" s="43" t="s">
        <v>31</v>
      </c>
      <c r="K14" s="258">
        <v>1</v>
      </c>
      <c r="L14" s="258"/>
      <c r="M14" s="96" t="s">
        <v>33</v>
      </c>
      <c r="N14" s="259">
        <v>0.009027777777777779</v>
      </c>
      <c r="O14" s="259"/>
      <c r="P14" s="259"/>
      <c r="Q14" s="259"/>
      <c r="R14" s="95" t="s">
        <v>32</v>
      </c>
      <c r="Y14" s="43" t="s">
        <v>34</v>
      </c>
      <c r="AC14" s="259">
        <v>0.001388888888888889</v>
      </c>
      <c r="AD14" s="259"/>
      <c r="AE14" s="259"/>
      <c r="AF14" s="259"/>
      <c r="AG14" s="95" t="s">
        <v>32</v>
      </c>
      <c r="AN14" s="43" t="s">
        <v>35</v>
      </c>
      <c r="AY14" s="96">
        <v>6</v>
      </c>
      <c r="AZ14" s="96"/>
      <c r="BD14" s="89"/>
    </row>
    <row r="15" spans="2:48" ht="12.75" customHeight="1" thickBot="1">
      <c r="B15" s="13"/>
      <c r="C15" s="13"/>
      <c r="D15" s="13"/>
      <c r="E15" s="13"/>
      <c r="F15" s="12"/>
      <c r="G15" s="12"/>
      <c r="H15" s="12"/>
      <c r="I15" s="12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12"/>
      <c r="AH15" s="12"/>
      <c r="AI15" s="12"/>
      <c r="AJ15" s="12"/>
      <c r="AK15" s="12"/>
      <c r="AL15" s="12"/>
      <c r="AM15" s="12"/>
      <c r="AN15" s="5"/>
      <c r="AO15" s="5"/>
      <c r="AP15" s="5"/>
      <c r="AQ15" s="5"/>
      <c r="AR15" s="5"/>
      <c r="AS15" s="5"/>
      <c r="AT15" s="5"/>
      <c r="AU15" s="5"/>
      <c r="AV15" s="5"/>
    </row>
    <row r="16" spans="2:103" s="26" customFormat="1" ht="16.5" thickBot="1">
      <c r="B16" s="260" t="s">
        <v>239</v>
      </c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1"/>
      <c r="Z16" s="249"/>
      <c r="AE16" s="260" t="s">
        <v>242</v>
      </c>
      <c r="AF16" s="251"/>
      <c r="AG16" s="251"/>
      <c r="AH16" s="251"/>
      <c r="AI16" s="251"/>
      <c r="AJ16" s="251"/>
      <c r="AK16" s="251"/>
      <c r="AL16" s="251"/>
      <c r="AM16" s="251"/>
      <c r="AN16" s="251"/>
      <c r="AO16" s="251"/>
      <c r="AP16" s="251"/>
      <c r="AQ16" s="251"/>
      <c r="AR16" s="251"/>
      <c r="AS16" s="251"/>
      <c r="AT16" s="251"/>
      <c r="AU16" s="251"/>
      <c r="AV16" s="251"/>
      <c r="AW16" s="251"/>
      <c r="AX16" s="251"/>
      <c r="AY16" s="251"/>
      <c r="AZ16" s="251"/>
      <c r="BA16" s="251"/>
      <c r="BB16" s="251"/>
      <c r="BC16" s="249"/>
      <c r="BD16" s="184"/>
      <c r="BE16" s="185"/>
      <c r="BF16" s="185"/>
      <c r="BG16" s="185"/>
      <c r="BH16" s="185"/>
      <c r="BI16" s="185"/>
      <c r="BJ16" s="185"/>
      <c r="BK16" s="185"/>
      <c r="BL16" s="185"/>
      <c r="BM16" s="185"/>
      <c r="BN16" s="185"/>
      <c r="BO16" s="185"/>
      <c r="BP16" s="185"/>
      <c r="BQ16" s="185"/>
      <c r="BR16" s="185"/>
      <c r="BS16" s="185"/>
      <c r="BT16" s="185"/>
      <c r="BU16" s="28"/>
      <c r="BV16" s="29"/>
      <c r="BW16" s="29"/>
      <c r="BX16" s="29"/>
      <c r="BY16" s="29"/>
      <c r="BZ16" s="29"/>
      <c r="CA16" s="28"/>
      <c r="CB16" s="28"/>
      <c r="CC16" s="30"/>
      <c r="CD16" s="30"/>
      <c r="CE16" s="30"/>
      <c r="CF16" s="30"/>
      <c r="CG16" s="30"/>
      <c r="CH16" s="184"/>
      <c r="CI16" s="184"/>
      <c r="CJ16" s="184"/>
      <c r="CK16" s="184"/>
      <c r="CL16" s="184"/>
      <c r="CM16" s="184"/>
      <c r="CN16" s="184"/>
      <c r="CO16" s="184"/>
      <c r="CP16" s="184"/>
      <c r="CQ16" s="184"/>
      <c r="CR16" s="184"/>
      <c r="CS16" s="184"/>
      <c r="CT16" s="184"/>
      <c r="CU16" s="184"/>
      <c r="CV16" s="184"/>
      <c r="CW16" s="184"/>
      <c r="CX16" s="184"/>
      <c r="CY16" s="184"/>
    </row>
    <row r="17" spans="2:103" s="26" customFormat="1" ht="15">
      <c r="B17" s="250" t="s">
        <v>0</v>
      </c>
      <c r="C17" s="248"/>
      <c r="D17" s="261" t="s">
        <v>152</v>
      </c>
      <c r="E17" s="261"/>
      <c r="F17" s="261"/>
      <c r="G17" s="261"/>
      <c r="H17" s="261"/>
      <c r="I17" s="261"/>
      <c r="J17" s="261"/>
      <c r="K17" s="261"/>
      <c r="L17" s="261"/>
      <c r="M17" s="261"/>
      <c r="N17" s="261"/>
      <c r="O17" s="261"/>
      <c r="P17" s="261"/>
      <c r="Q17" s="261"/>
      <c r="R17" s="261"/>
      <c r="S17" s="261"/>
      <c r="T17" s="261"/>
      <c r="U17" s="261"/>
      <c r="V17" s="261"/>
      <c r="W17" s="261"/>
      <c r="X17" s="261"/>
      <c r="Y17" s="262"/>
      <c r="Z17" s="263"/>
      <c r="AE17" s="250" t="s">
        <v>0</v>
      </c>
      <c r="AF17" s="248"/>
      <c r="AG17" s="261" t="s">
        <v>146</v>
      </c>
      <c r="AH17" s="261"/>
      <c r="AI17" s="261"/>
      <c r="AJ17" s="261"/>
      <c r="AK17" s="261"/>
      <c r="AL17" s="261"/>
      <c r="AM17" s="261"/>
      <c r="AN17" s="261"/>
      <c r="AO17" s="261"/>
      <c r="AP17" s="261"/>
      <c r="AQ17" s="261"/>
      <c r="AR17" s="261"/>
      <c r="AS17" s="261"/>
      <c r="AT17" s="261"/>
      <c r="AU17" s="261"/>
      <c r="AV17" s="261"/>
      <c r="AW17" s="261"/>
      <c r="AX17" s="261"/>
      <c r="AY17" s="261"/>
      <c r="AZ17" s="261"/>
      <c r="BA17" s="261"/>
      <c r="BB17" s="262"/>
      <c r="BC17" s="263"/>
      <c r="BD17" s="184"/>
      <c r="BE17" s="185"/>
      <c r="BF17" s="185"/>
      <c r="BG17" s="185"/>
      <c r="BH17" s="185"/>
      <c r="BI17" s="185"/>
      <c r="BJ17" s="185"/>
      <c r="BK17" s="185"/>
      <c r="BL17" s="185"/>
      <c r="BM17" s="185"/>
      <c r="BN17" s="185"/>
      <c r="BO17" s="185"/>
      <c r="BP17" s="185"/>
      <c r="BQ17" s="185"/>
      <c r="BR17" s="185"/>
      <c r="BS17" s="185"/>
      <c r="BT17" s="185"/>
      <c r="BU17" s="28"/>
      <c r="BV17" s="29"/>
      <c r="BW17" s="29"/>
      <c r="BX17" s="29"/>
      <c r="BY17" s="29"/>
      <c r="BZ17" s="29"/>
      <c r="CA17" s="28"/>
      <c r="CB17" s="28"/>
      <c r="CC17" s="30"/>
      <c r="CD17" s="30"/>
      <c r="CE17" s="30"/>
      <c r="CF17" s="30"/>
      <c r="CG17" s="30"/>
      <c r="CH17" s="184"/>
      <c r="CI17" s="184"/>
      <c r="CJ17" s="184"/>
      <c r="CK17" s="184"/>
      <c r="CL17" s="184"/>
      <c r="CM17" s="184"/>
      <c r="CN17" s="184"/>
      <c r="CO17" s="184"/>
      <c r="CP17" s="184"/>
      <c r="CQ17" s="184"/>
      <c r="CR17" s="184"/>
      <c r="CS17" s="184"/>
      <c r="CT17" s="184"/>
      <c r="CU17" s="184"/>
      <c r="CV17" s="184"/>
      <c r="CW17" s="184"/>
      <c r="CX17" s="184"/>
      <c r="CY17" s="184"/>
    </row>
    <row r="18" spans="2:103" s="26" customFormat="1" ht="15">
      <c r="B18" s="250" t="s">
        <v>1</v>
      </c>
      <c r="C18" s="248"/>
      <c r="D18" s="261" t="s">
        <v>163</v>
      </c>
      <c r="E18" s="261"/>
      <c r="F18" s="261"/>
      <c r="G18" s="261"/>
      <c r="H18" s="261"/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2"/>
      <c r="Z18" s="263"/>
      <c r="AE18" s="250" t="s">
        <v>1</v>
      </c>
      <c r="AF18" s="248"/>
      <c r="AG18" s="261" t="s">
        <v>168</v>
      </c>
      <c r="AH18" s="261"/>
      <c r="AI18" s="261"/>
      <c r="AJ18" s="261"/>
      <c r="AK18" s="261"/>
      <c r="AL18" s="261"/>
      <c r="AM18" s="261"/>
      <c r="AN18" s="261"/>
      <c r="AO18" s="261"/>
      <c r="AP18" s="261"/>
      <c r="AQ18" s="261"/>
      <c r="AR18" s="261"/>
      <c r="AS18" s="261"/>
      <c r="AT18" s="261"/>
      <c r="AU18" s="261"/>
      <c r="AV18" s="261"/>
      <c r="AW18" s="261"/>
      <c r="AX18" s="261"/>
      <c r="AY18" s="261"/>
      <c r="AZ18" s="261"/>
      <c r="BA18" s="261"/>
      <c r="BB18" s="262"/>
      <c r="BC18" s="263"/>
      <c r="BD18" s="184"/>
      <c r="BE18" s="185"/>
      <c r="BF18" s="185"/>
      <c r="BG18" s="185"/>
      <c r="BH18" s="185"/>
      <c r="BI18" s="185"/>
      <c r="BJ18" s="185"/>
      <c r="BK18" s="185"/>
      <c r="BL18" s="185"/>
      <c r="BM18" s="185"/>
      <c r="BN18" s="185"/>
      <c r="BO18" s="185"/>
      <c r="BP18" s="185"/>
      <c r="BQ18" s="185"/>
      <c r="BR18" s="185"/>
      <c r="BS18" s="185"/>
      <c r="BT18" s="185"/>
      <c r="BU18" s="28"/>
      <c r="BV18" s="29"/>
      <c r="BW18" s="29"/>
      <c r="BX18" s="29"/>
      <c r="BY18" s="29"/>
      <c r="BZ18" s="29"/>
      <c r="CA18" s="28"/>
      <c r="CB18" s="28"/>
      <c r="CC18" s="30"/>
      <c r="CD18" s="30"/>
      <c r="CE18" s="30"/>
      <c r="CF18" s="30"/>
      <c r="CG18" s="30"/>
      <c r="CH18" s="184"/>
      <c r="CI18" s="184"/>
      <c r="CJ18" s="184"/>
      <c r="CK18" s="184"/>
      <c r="CL18" s="184"/>
      <c r="CM18" s="184"/>
      <c r="CN18" s="184"/>
      <c r="CO18" s="184"/>
      <c r="CP18" s="184"/>
      <c r="CQ18" s="184"/>
      <c r="CR18" s="184"/>
      <c r="CS18" s="184"/>
      <c r="CT18" s="184"/>
      <c r="CU18" s="184"/>
      <c r="CV18" s="184"/>
      <c r="CW18" s="184"/>
      <c r="CX18" s="184"/>
      <c r="CY18" s="184"/>
    </row>
    <row r="19" spans="2:103" s="26" customFormat="1" ht="15">
      <c r="B19" s="250" t="s">
        <v>2</v>
      </c>
      <c r="C19" s="248"/>
      <c r="D19" s="261" t="s">
        <v>153</v>
      </c>
      <c r="E19" s="261"/>
      <c r="F19" s="261"/>
      <c r="G19" s="261"/>
      <c r="H19" s="261"/>
      <c r="I19" s="261"/>
      <c r="J19" s="261"/>
      <c r="K19" s="261"/>
      <c r="L19" s="261"/>
      <c r="M19" s="261"/>
      <c r="N19" s="261"/>
      <c r="O19" s="261"/>
      <c r="P19" s="261"/>
      <c r="Q19" s="261"/>
      <c r="R19" s="261"/>
      <c r="S19" s="261"/>
      <c r="T19" s="261"/>
      <c r="U19" s="261"/>
      <c r="V19" s="261"/>
      <c r="W19" s="261"/>
      <c r="X19" s="261"/>
      <c r="Y19" s="262"/>
      <c r="Z19" s="263"/>
      <c r="AE19" s="250" t="s">
        <v>2</v>
      </c>
      <c r="AF19" s="248"/>
      <c r="AG19" s="261" t="s">
        <v>171</v>
      </c>
      <c r="AH19" s="261"/>
      <c r="AI19" s="261"/>
      <c r="AJ19" s="261"/>
      <c r="AK19" s="261"/>
      <c r="AL19" s="261"/>
      <c r="AM19" s="261"/>
      <c r="AN19" s="261"/>
      <c r="AO19" s="261"/>
      <c r="AP19" s="261"/>
      <c r="AQ19" s="261"/>
      <c r="AR19" s="261"/>
      <c r="AS19" s="261"/>
      <c r="AT19" s="261"/>
      <c r="AU19" s="261"/>
      <c r="AV19" s="261"/>
      <c r="AW19" s="261"/>
      <c r="AX19" s="261"/>
      <c r="AY19" s="261"/>
      <c r="AZ19" s="261"/>
      <c r="BA19" s="261"/>
      <c r="BB19" s="262"/>
      <c r="BC19" s="263"/>
      <c r="BD19" s="184"/>
      <c r="BE19" s="185"/>
      <c r="BF19" s="185"/>
      <c r="BG19" s="185"/>
      <c r="BH19" s="185"/>
      <c r="BI19" s="185"/>
      <c r="BJ19" s="185"/>
      <c r="BK19" s="185"/>
      <c r="BL19" s="185"/>
      <c r="BM19" s="185"/>
      <c r="BN19" s="185"/>
      <c r="BO19" s="185"/>
      <c r="BP19" s="185"/>
      <c r="BQ19" s="185"/>
      <c r="BR19" s="185"/>
      <c r="BS19" s="185"/>
      <c r="BT19" s="185"/>
      <c r="BU19" s="28"/>
      <c r="BV19" s="29"/>
      <c r="BW19" s="29"/>
      <c r="BX19" s="29"/>
      <c r="BY19" s="29"/>
      <c r="BZ19" s="29"/>
      <c r="CA19" s="28"/>
      <c r="CB19" s="28"/>
      <c r="CC19" s="30"/>
      <c r="CD19" s="30"/>
      <c r="CE19" s="30"/>
      <c r="CF19" s="30"/>
      <c r="CG19" s="30"/>
      <c r="CH19" s="184"/>
      <c r="CI19" s="184"/>
      <c r="CJ19" s="184"/>
      <c r="CK19" s="184"/>
      <c r="CL19" s="184"/>
      <c r="CM19" s="184"/>
      <c r="CN19" s="184"/>
      <c r="CO19" s="184"/>
      <c r="CP19" s="184"/>
      <c r="CQ19" s="184"/>
      <c r="CR19" s="184"/>
      <c r="CS19" s="184"/>
      <c r="CT19" s="184"/>
      <c r="CU19" s="184"/>
      <c r="CV19" s="184"/>
      <c r="CW19" s="184"/>
      <c r="CX19" s="184"/>
      <c r="CY19" s="184"/>
    </row>
    <row r="20" spans="2:103" s="26" customFormat="1" ht="15">
      <c r="B20" s="250" t="s">
        <v>3</v>
      </c>
      <c r="C20" s="248"/>
      <c r="D20" s="261" t="s">
        <v>145</v>
      </c>
      <c r="E20" s="261"/>
      <c r="F20" s="261"/>
      <c r="G20" s="261"/>
      <c r="H20" s="261"/>
      <c r="I20" s="261"/>
      <c r="J20" s="261"/>
      <c r="K20" s="261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261"/>
      <c r="X20" s="261"/>
      <c r="Y20" s="262"/>
      <c r="Z20" s="263"/>
      <c r="AE20" s="250" t="s">
        <v>3</v>
      </c>
      <c r="AF20" s="248"/>
      <c r="AG20" s="261" t="s">
        <v>162</v>
      </c>
      <c r="AH20" s="261"/>
      <c r="AI20" s="261"/>
      <c r="AJ20" s="261"/>
      <c r="AK20" s="261"/>
      <c r="AL20" s="261"/>
      <c r="AM20" s="261"/>
      <c r="AN20" s="261"/>
      <c r="AO20" s="261"/>
      <c r="AP20" s="261"/>
      <c r="AQ20" s="261"/>
      <c r="AR20" s="261"/>
      <c r="AS20" s="261"/>
      <c r="AT20" s="261"/>
      <c r="AU20" s="261"/>
      <c r="AV20" s="261"/>
      <c r="AW20" s="261"/>
      <c r="AX20" s="261"/>
      <c r="AY20" s="261"/>
      <c r="AZ20" s="261"/>
      <c r="BA20" s="261"/>
      <c r="BB20" s="262"/>
      <c r="BC20" s="263"/>
      <c r="BD20" s="184"/>
      <c r="BE20" s="185"/>
      <c r="BF20" s="185"/>
      <c r="BG20" s="185"/>
      <c r="BH20" s="185"/>
      <c r="BI20" s="185"/>
      <c r="BJ20" s="185"/>
      <c r="BK20" s="185"/>
      <c r="BL20" s="185"/>
      <c r="BM20" s="185"/>
      <c r="BN20" s="185"/>
      <c r="BO20" s="185"/>
      <c r="BP20" s="185"/>
      <c r="BQ20" s="185"/>
      <c r="BR20" s="185"/>
      <c r="BS20" s="185"/>
      <c r="BT20" s="185"/>
      <c r="BU20" s="28"/>
      <c r="BV20" s="29"/>
      <c r="BW20" s="29"/>
      <c r="BX20" s="29"/>
      <c r="BY20" s="29"/>
      <c r="BZ20" s="29"/>
      <c r="CA20" s="28"/>
      <c r="CB20" s="28"/>
      <c r="CC20" s="30"/>
      <c r="CD20" s="30"/>
      <c r="CE20" s="30"/>
      <c r="CF20" s="30"/>
      <c r="CG20" s="30"/>
      <c r="CH20" s="184"/>
      <c r="CI20" s="184"/>
      <c r="CJ20" s="184"/>
      <c r="CK20" s="184"/>
      <c r="CL20" s="184"/>
      <c r="CM20" s="184"/>
      <c r="CN20" s="184"/>
      <c r="CO20" s="184"/>
      <c r="CP20" s="184"/>
      <c r="CQ20" s="184"/>
      <c r="CR20" s="184"/>
      <c r="CS20" s="184"/>
      <c r="CT20" s="184"/>
      <c r="CU20" s="184"/>
      <c r="CV20" s="184"/>
      <c r="CW20" s="184"/>
      <c r="CX20" s="184"/>
      <c r="CY20" s="184"/>
    </row>
    <row r="21" spans="2:103" s="26" customFormat="1" ht="15.75" thickBot="1">
      <c r="B21" s="264" t="s">
        <v>4</v>
      </c>
      <c r="C21" s="265"/>
      <c r="D21" s="266" t="s">
        <v>160</v>
      </c>
      <c r="E21" s="266"/>
      <c r="F21" s="266"/>
      <c r="G21" s="266"/>
      <c r="H21" s="266"/>
      <c r="I21" s="266"/>
      <c r="J21" s="266"/>
      <c r="K21" s="266"/>
      <c r="L21" s="266"/>
      <c r="M21" s="266"/>
      <c r="N21" s="266"/>
      <c r="O21" s="266"/>
      <c r="P21" s="266"/>
      <c r="Q21" s="266"/>
      <c r="R21" s="266"/>
      <c r="S21" s="266"/>
      <c r="T21" s="266"/>
      <c r="U21" s="266"/>
      <c r="V21" s="266"/>
      <c r="W21" s="266"/>
      <c r="X21" s="266"/>
      <c r="Y21" s="267"/>
      <c r="Z21" s="268"/>
      <c r="AE21" s="264" t="s">
        <v>4</v>
      </c>
      <c r="AF21" s="265"/>
      <c r="AG21" s="266" t="s">
        <v>225</v>
      </c>
      <c r="AH21" s="266"/>
      <c r="AI21" s="266"/>
      <c r="AJ21" s="266"/>
      <c r="AK21" s="266"/>
      <c r="AL21" s="266"/>
      <c r="AM21" s="266"/>
      <c r="AN21" s="266"/>
      <c r="AO21" s="266"/>
      <c r="AP21" s="266"/>
      <c r="AQ21" s="266"/>
      <c r="AR21" s="266"/>
      <c r="AS21" s="266"/>
      <c r="AT21" s="266"/>
      <c r="AU21" s="266"/>
      <c r="AV21" s="266"/>
      <c r="AW21" s="266"/>
      <c r="AX21" s="266"/>
      <c r="AY21" s="266"/>
      <c r="AZ21" s="266"/>
      <c r="BA21" s="266"/>
      <c r="BB21" s="267"/>
      <c r="BC21" s="268"/>
      <c r="BD21" s="184"/>
      <c r="BE21" s="185"/>
      <c r="BF21" s="185"/>
      <c r="BG21" s="185"/>
      <c r="BH21" s="185"/>
      <c r="BI21" s="185"/>
      <c r="BJ21" s="185"/>
      <c r="BK21" s="185"/>
      <c r="BL21" s="185"/>
      <c r="BM21" s="185"/>
      <c r="BN21" s="185"/>
      <c r="BO21" s="185"/>
      <c r="BP21" s="185"/>
      <c r="BQ21" s="185"/>
      <c r="BR21" s="185"/>
      <c r="BS21" s="185"/>
      <c r="BT21" s="185"/>
      <c r="BU21" s="28"/>
      <c r="BV21" s="29"/>
      <c r="BW21" s="29"/>
      <c r="BX21" s="29"/>
      <c r="BY21" s="29"/>
      <c r="BZ21" s="29"/>
      <c r="CA21" s="28"/>
      <c r="CB21" s="28"/>
      <c r="CC21" s="30"/>
      <c r="CD21" s="30"/>
      <c r="CE21" s="30"/>
      <c r="CF21" s="30"/>
      <c r="CG21" s="30"/>
      <c r="CH21" s="184"/>
      <c r="CI21" s="184"/>
      <c r="CJ21" s="184"/>
      <c r="CK21" s="184"/>
      <c r="CL21" s="184"/>
      <c r="CM21" s="184"/>
      <c r="CN21" s="184"/>
      <c r="CO21" s="184"/>
      <c r="CP21" s="184"/>
      <c r="CQ21" s="184"/>
      <c r="CR21" s="184"/>
      <c r="CS21" s="184"/>
      <c r="CT21" s="184"/>
      <c r="CU21" s="184"/>
      <c r="CV21" s="184"/>
      <c r="CW21" s="184"/>
      <c r="CX21" s="184"/>
      <c r="CY21" s="184"/>
    </row>
    <row r="22" spans="56:103" s="26" customFormat="1" ht="6" customHeight="1" thickBot="1">
      <c r="BD22" s="184"/>
      <c r="BE22" s="184"/>
      <c r="BF22" s="184"/>
      <c r="BG22" s="184"/>
      <c r="BH22" s="184"/>
      <c r="BI22" s="184"/>
      <c r="BJ22" s="184"/>
      <c r="BK22" s="184"/>
      <c r="BL22" s="184"/>
      <c r="BM22" s="184"/>
      <c r="BN22" s="184"/>
      <c r="BO22" s="184"/>
      <c r="BP22" s="184"/>
      <c r="BQ22" s="184"/>
      <c r="BR22" s="184"/>
      <c r="BS22" s="184"/>
      <c r="BT22" s="184"/>
      <c r="BU22" s="31"/>
      <c r="BV22" s="31"/>
      <c r="BW22" s="31"/>
      <c r="BX22" s="31"/>
      <c r="BY22" s="31"/>
      <c r="BZ22" s="31"/>
      <c r="CA22" s="30"/>
      <c r="CB22" s="30"/>
      <c r="CC22" s="30"/>
      <c r="CD22" s="30"/>
      <c r="CE22" s="30"/>
      <c r="CF22" s="30"/>
      <c r="CG22" s="30"/>
      <c r="CH22" s="184"/>
      <c r="CI22" s="184"/>
      <c r="CJ22" s="184"/>
      <c r="CK22" s="184"/>
      <c r="CL22" s="184"/>
      <c r="CM22" s="184"/>
      <c r="CN22" s="184"/>
      <c r="CO22" s="184"/>
      <c r="CP22" s="184"/>
      <c r="CQ22" s="184"/>
      <c r="CR22" s="184"/>
      <c r="CS22" s="184"/>
      <c r="CT22" s="184"/>
      <c r="CU22" s="184"/>
      <c r="CV22" s="184"/>
      <c r="CW22" s="184"/>
      <c r="CX22" s="184"/>
      <c r="CY22" s="184"/>
    </row>
    <row r="23" spans="2:103" s="26" customFormat="1" ht="16.5" thickBot="1">
      <c r="B23" s="260" t="s">
        <v>243</v>
      </c>
      <c r="C23" s="251"/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49"/>
      <c r="AE23" s="260" t="s">
        <v>244</v>
      </c>
      <c r="AF23" s="251"/>
      <c r="AG23" s="251"/>
      <c r="AH23" s="251"/>
      <c r="AI23" s="251"/>
      <c r="AJ23" s="251"/>
      <c r="AK23" s="251"/>
      <c r="AL23" s="251"/>
      <c r="AM23" s="251"/>
      <c r="AN23" s="251"/>
      <c r="AO23" s="251"/>
      <c r="AP23" s="251"/>
      <c r="AQ23" s="251"/>
      <c r="AR23" s="251"/>
      <c r="AS23" s="251"/>
      <c r="AT23" s="251"/>
      <c r="AU23" s="251"/>
      <c r="AV23" s="251"/>
      <c r="AW23" s="251"/>
      <c r="AX23" s="251"/>
      <c r="AY23" s="251"/>
      <c r="AZ23" s="251"/>
      <c r="BA23" s="251"/>
      <c r="BB23" s="251"/>
      <c r="BC23" s="249"/>
      <c r="BD23" s="184"/>
      <c r="BE23" s="184"/>
      <c r="BF23" s="184"/>
      <c r="BG23" s="184"/>
      <c r="BH23" s="184"/>
      <c r="BI23" s="184"/>
      <c r="BJ23" s="184"/>
      <c r="BK23" s="184"/>
      <c r="BL23" s="184"/>
      <c r="BM23" s="184"/>
      <c r="BN23" s="184"/>
      <c r="BO23" s="184"/>
      <c r="BP23" s="184"/>
      <c r="BQ23" s="184"/>
      <c r="BR23" s="184"/>
      <c r="BS23" s="184"/>
      <c r="BT23" s="184"/>
      <c r="BU23" s="31"/>
      <c r="BV23" s="31"/>
      <c r="BW23" s="31"/>
      <c r="BX23" s="31"/>
      <c r="BY23" s="31"/>
      <c r="BZ23" s="31"/>
      <c r="CA23" s="30"/>
      <c r="CB23" s="30"/>
      <c r="CC23" s="30"/>
      <c r="CD23" s="30"/>
      <c r="CE23" s="30"/>
      <c r="CF23" s="30"/>
      <c r="CG23" s="30"/>
      <c r="CH23" s="184"/>
      <c r="CI23" s="184"/>
      <c r="CJ23" s="184"/>
      <c r="CK23" s="184"/>
      <c r="CL23" s="184"/>
      <c r="CM23" s="184"/>
      <c r="CN23" s="184"/>
      <c r="CO23" s="184"/>
      <c r="CP23" s="184"/>
      <c r="CQ23" s="184"/>
      <c r="CR23" s="184"/>
      <c r="CS23" s="184"/>
      <c r="CT23" s="184"/>
      <c r="CU23" s="184"/>
      <c r="CV23" s="184"/>
      <c r="CW23" s="184"/>
      <c r="CX23" s="184"/>
      <c r="CY23" s="184"/>
    </row>
    <row r="24" spans="2:103" s="26" customFormat="1" ht="15">
      <c r="B24" s="250" t="s">
        <v>0</v>
      </c>
      <c r="C24" s="248"/>
      <c r="D24" s="261" t="s">
        <v>155</v>
      </c>
      <c r="E24" s="261"/>
      <c r="F24" s="261"/>
      <c r="G24" s="261"/>
      <c r="H24" s="261"/>
      <c r="I24" s="261"/>
      <c r="J24" s="261"/>
      <c r="K24" s="261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2"/>
      <c r="Z24" s="263"/>
      <c r="AE24" s="250" t="s">
        <v>0</v>
      </c>
      <c r="AF24" s="248"/>
      <c r="AG24" s="261" t="s">
        <v>150</v>
      </c>
      <c r="AH24" s="261"/>
      <c r="AI24" s="261"/>
      <c r="AJ24" s="261"/>
      <c r="AK24" s="261"/>
      <c r="AL24" s="261"/>
      <c r="AM24" s="261"/>
      <c r="AN24" s="261"/>
      <c r="AO24" s="261"/>
      <c r="AP24" s="261"/>
      <c r="AQ24" s="261"/>
      <c r="AR24" s="261"/>
      <c r="AS24" s="261"/>
      <c r="AT24" s="261"/>
      <c r="AU24" s="261"/>
      <c r="AV24" s="261"/>
      <c r="AW24" s="261"/>
      <c r="AX24" s="261"/>
      <c r="AY24" s="261"/>
      <c r="AZ24" s="261"/>
      <c r="BA24" s="261"/>
      <c r="BB24" s="262"/>
      <c r="BC24" s="263"/>
      <c r="BD24" s="184"/>
      <c r="BE24" s="184"/>
      <c r="BF24" s="184"/>
      <c r="BG24" s="184"/>
      <c r="BH24" s="184"/>
      <c r="BI24" s="184"/>
      <c r="BJ24" s="184"/>
      <c r="BK24" s="184"/>
      <c r="BL24" s="184"/>
      <c r="BM24" s="184"/>
      <c r="BN24" s="184"/>
      <c r="BO24" s="184"/>
      <c r="BP24" s="184"/>
      <c r="BQ24" s="184"/>
      <c r="BR24" s="184"/>
      <c r="BS24" s="184"/>
      <c r="BT24" s="184"/>
      <c r="BU24" s="31"/>
      <c r="BV24" s="31"/>
      <c r="BW24" s="31"/>
      <c r="BX24" s="31"/>
      <c r="BY24" s="31"/>
      <c r="BZ24" s="31"/>
      <c r="CA24" s="30"/>
      <c r="CB24" s="30"/>
      <c r="CC24" s="30"/>
      <c r="CD24" s="30"/>
      <c r="CE24" s="30"/>
      <c r="CF24" s="30"/>
      <c r="CG24" s="30"/>
      <c r="CH24" s="184"/>
      <c r="CI24" s="184"/>
      <c r="CJ24" s="184"/>
      <c r="CK24" s="184"/>
      <c r="CL24" s="184"/>
      <c r="CM24" s="184"/>
      <c r="CN24" s="184"/>
      <c r="CO24" s="184"/>
      <c r="CP24" s="184"/>
      <c r="CQ24" s="184"/>
      <c r="CR24" s="184"/>
      <c r="CS24" s="184"/>
      <c r="CT24" s="184"/>
      <c r="CU24" s="184"/>
      <c r="CV24" s="184"/>
      <c r="CW24" s="184"/>
      <c r="CX24" s="184"/>
      <c r="CY24" s="184"/>
    </row>
    <row r="25" spans="2:103" s="26" customFormat="1" ht="15">
      <c r="B25" s="250" t="s">
        <v>1</v>
      </c>
      <c r="C25" s="248"/>
      <c r="D25" s="261" t="s">
        <v>161</v>
      </c>
      <c r="E25" s="261"/>
      <c r="F25" s="261"/>
      <c r="G25" s="261"/>
      <c r="H25" s="261"/>
      <c r="I25" s="261"/>
      <c r="J25" s="261"/>
      <c r="K25" s="261"/>
      <c r="L25" s="261"/>
      <c r="M25" s="261"/>
      <c r="N25" s="261"/>
      <c r="O25" s="261"/>
      <c r="P25" s="261"/>
      <c r="Q25" s="261"/>
      <c r="R25" s="261"/>
      <c r="S25" s="261"/>
      <c r="T25" s="261"/>
      <c r="U25" s="261"/>
      <c r="V25" s="261"/>
      <c r="W25" s="261"/>
      <c r="X25" s="261"/>
      <c r="Y25" s="262"/>
      <c r="Z25" s="263"/>
      <c r="AE25" s="250" t="s">
        <v>1</v>
      </c>
      <c r="AF25" s="248"/>
      <c r="AG25" s="261" t="s">
        <v>164</v>
      </c>
      <c r="AH25" s="261"/>
      <c r="AI25" s="261"/>
      <c r="AJ25" s="261"/>
      <c r="AK25" s="261"/>
      <c r="AL25" s="261"/>
      <c r="AM25" s="261"/>
      <c r="AN25" s="261"/>
      <c r="AO25" s="261"/>
      <c r="AP25" s="261"/>
      <c r="AQ25" s="261"/>
      <c r="AR25" s="261"/>
      <c r="AS25" s="261"/>
      <c r="AT25" s="261"/>
      <c r="AU25" s="261"/>
      <c r="AV25" s="261"/>
      <c r="AW25" s="261"/>
      <c r="AX25" s="261"/>
      <c r="AY25" s="261"/>
      <c r="AZ25" s="261"/>
      <c r="BA25" s="261"/>
      <c r="BB25" s="262"/>
      <c r="BC25" s="263"/>
      <c r="BD25" s="184"/>
      <c r="BE25" s="184"/>
      <c r="BF25" s="184"/>
      <c r="BG25" s="184"/>
      <c r="BH25" s="184"/>
      <c r="BI25" s="184"/>
      <c r="BJ25" s="184"/>
      <c r="BK25" s="184"/>
      <c r="BL25" s="184"/>
      <c r="BM25" s="184"/>
      <c r="BN25" s="184"/>
      <c r="BO25" s="184"/>
      <c r="BP25" s="184"/>
      <c r="BQ25" s="184"/>
      <c r="BR25" s="184"/>
      <c r="BS25" s="184"/>
      <c r="BT25" s="184"/>
      <c r="BU25" s="31"/>
      <c r="BV25" s="31"/>
      <c r="BW25" s="31"/>
      <c r="BX25" s="31"/>
      <c r="BY25" s="31"/>
      <c r="BZ25" s="31"/>
      <c r="CA25" s="30"/>
      <c r="CB25" s="30"/>
      <c r="CC25" s="30"/>
      <c r="CD25" s="30"/>
      <c r="CE25" s="30"/>
      <c r="CF25" s="30"/>
      <c r="CG25" s="30"/>
      <c r="CH25" s="184"/>
      <c r="CI25" s="184"/>
      <c r="CJ25" s="184"/>
      <c r="CK25" s="184"/>
      <c r="CL25" s="184"/>
      <c r="CM25" s="184"/>
      <c r="CN25" s="184"/>
      <c r="CO25" s="184"/>
      <c r="CP25" s="184"/>
      <c r="CQ25" s="184"/>
      <c r="CR25" s="184"/>
      <c r="CS25" s="184"/>
      <c r="CT25" s="184"/>
      <c r="CU25" s="184"/>
      <c r="CV25" s="184"/>
      <c r="CW25" s="184"/>
      <c r="CX25" s="184"/>
      <c r="CY25" s="184"/>
    </row>
    <row r="26" spans="2:103" s="26" customFormat="1" ht="15">
      <c r="B26" s="250" t="s">
        <v>2</v>
      </c>
      <c r="C26" s="248"/>
      <c r="D26" s="261" t="s">
        <v>165</v>
      </c>
      <c r="E26" s="261"/>
      <c r="F26" s="261"/>
      <c r="G26" s="261"/>
      <c r="H26" s="261"/>
      <c r="I26" s="261"/>
      <c r="J26" s="261"/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2"/>
      <c r="Z26" s="263"/>
      <c r="AE26" s="250" t="s">
        <v>2</v>
      </c>
      <c r="AF26" s="248"/>
      <c r="AG26" s="261" t="s">
        <v>149</v>
      </c>
      <c r="AH26" s="261"/>
      <c r="AI26" s="261"/>
      <c r="AJ26" s="261"/>
      <c r="AK26" s="261"/>
      <c r="AL26" s="261"/>
      <c r="AM26" s="261"/>
      <c r="AN26" s="261"/>
      <c r="AO26" s="261"/>
      <c r="AP26" s="261"/>
      <c r="AQ26" s="261"/>
      <c r="AR26" s="261"/>
      <c r="AS26" s="261"/>
      <c r="AT26" s="261"/>
      <c r="AU26" s="261"/>
      <c r="AV26" s="261"/>
      <c r="AW26" s="261"/>
      <c r="AX26" s="261"/>
      <c r="AY26" s="261"/>
      <c r="AZ26" s="261"/>
      <c r="BA26" s="261"/>
      <c r="BB26" s="262"/>
      <c r="BC26" s="263"/>
      <c r="BD26" s="184"/>
      <c r="BE26" s="184"/>
      <c r="BF26" s="184"/>
      <c r="BG26" s="184"/>
      <c r="BH26" s="184"/>
      <c r="BI26" s="184"/>
      <c r="BJ26" s="184"/>
      <c r="BK26" s="184"/>
      <c r="BL26" s="184"/>
      <c r="BM26" s="184"/>
      <c r="BN26" s="184"/>
      <c r="BO26" s="184"/>
      <c r="BP26" s="184"/>
      <c r="BQ26" s="184"/>
      <c r="BR26" s="184"/>
      <c r="BS26" s="184"/>
      <c r="BT26" s="184"/>
      <c r="BU26" s="31"/>
      <c r="BV26" s="31"/>
      <c r="BW26" s="31"/>
      <c r="BX26" s="31"/>
      <c r="BY26" s="31"/>
      <c r="BZ26" s="31"/>
      <c r="CA26" s="30"/>
      <c r="CB26" s="30"/>
      <c r="CC26" s="30"/>
      <c r="CD26" s="30"/>
      <c r="CE26" s="30"/>
      <c r="CF26" s="30"/>
      <c r="CG26" s="30"/>
      <c r="CH26" s="184"/>
      <c r="CI26" s="184"/>
      <c r="CJ26" s="184"/>
      <c r="CK26" s="184"/>
      <c r="CL26" s="184"/>
      <c r="CM26" s="184"/>
      <c r="CN26" s="184"/>
      <c r="CO26" s="184"/>
      <c r="CP26" s="184"/>
      <c r="CQ26" s="184"/>
      <c r="CR26" s="184"/>
      <c r="CS26" s="184"/>
      <c r="CT26" s="184"/>
      <c r="CU26" s="184"/>
      <c r="CV26" s="184"/>
      <c r="CW26" s="184"/>
      <c r="CX26" s="184"/>
      <c r="CY26" s="184"/>
    </row>
    <row r="27" spans="2:103" s="26" customFormat="1" ht="15">
      <c r="B27" s="250" t="s">
        <v>3</v>
      </c>
      <c r="C27" s="248"/>
      <c r="D27" s="261" t="s">
        <v>151</v>
      </c>
      <c r="E27" s="261"/>
      <c r="F27" s="261"/>
      <c r="G27" s="261"/>
      <c r="H27" s="261"/>
      <c r="I27" s="261"/>
      <c r="J27" s="261"/>
      <c r="K27" s="261"/>
      <c r="L27" s="261"/>
      <c r="M27" s="261"/>
      <c r="N27" s="261"/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262"/>
      <c r="Z27" s="263"/>
      <c r="AE27" s="250" t="s">
        <v>3</v>
      </c>
      <c r="AF27" s="248"/>
      <c r="AG27" s="261" t="s">
        <v>159</v>
      </c>
      <c r="AH27" s="261"/>
      <c r="AI27" s="261"/>
      <c r="AJ27" s="261"/>
      <c r="AK27" s="261"/>
      <c r="AL27" s="261"/>
      <c r="AM27" s="261"/>
      <c r="AN27" s="261"/>
      <c r="AO27" s="261"/>
      <c r="AP27" s="261"/>
      <c r="AQ27" s="261"/>
      <c r="AR27" s="261"/>
      <c r="AS27" s="261"/>
      <c r="AT27" s="261"/>
      <c r="AU27" s="261"/>
      <c r="AV27" s="261"/>
      <c r="AW27" s="261"/>
      <c r="AX27" s="261"/>
      <c r="AY27" s="261"/>
      <c r="AZ27" s="261"/>
      <c r="BA27" s="261"/>
      <c r="BB27" s="262"/>
      <c r="BC27" s="263"/>
      <c r="BD27" s="184"/>
      <c r="BE27" s="184"/>
      <c r="BF27" s="184"/>
      <c r="BG27" s="184"/>
      <c r="BH27" s="184"/>
      <c r="BI27" s="184"/>
      <c r="BJ27" s="184"/>
      <c r="BK27" s="184"/>
      <c r="BL27" s="184"/>
      <c r="BM27" s="184"/>
      <c r="BN27" s="184"/>
      <c r="BO27" s="184"/>
      <c r="BP27" s="184"/>
      <c r="BQ27" s="184"/>
      <c r="BR27" s="184"/>
      <c r="BS27" s="184"/>
      <c r="BT27" s="184"/>
      <c r="BU27" s="31"/>
      <c r="BV27" s="31"/>
      <c r="BW27" s="31"/>
      <c r="BX27" s="31"/>
      <c r="BY27" s="31"/>
      <c r="BZ27" s="31"/>
      <c r="CA27" s="30"/>
      <c r="CB27" s="30"/>
      <c r="CC27" s="30"/>
      <c r="CD27" s="30"/>
      <c r="CE27" s="30"/>
      <c r="CF27" s="30"/>
      <c r="CG27" s="30"/>
      <c r="CH27" s="184"/>
      <c r="CI27" s="184"/>
      <c r="CJ27" s="184"/>
      <c r="CK27" s="184"/>
      <c r="CL27" s="184"/>
      <c r="CM27" s="184"/>
      <c r="CN27" s="184"/>
      <c r="CO27" s="184"/>
      <c r="CP27" s="184"/>
      <c r="CQ27" s="184"/>
      <c r="CR27" s="184"/>
      <c r="CS27" s="184"/>
      <c r="CT27" s="184"/>
      <c r="CU27" s="184"/>
      <c r="CV27" s="184"/>
      <c r="CW27" s="184"/>
      <c r="CX27" s="184"/>
      <c r="CY27" s="184"/>
    </row>
    <row r="28" spans="2:103" s="26" customFormat="1" ht="15.75" thickBot="1">
      <c r="B28" s="264" t="s">
        <v>4</v>
      </c>
      <c r="C28" s="265"/>
      <c r="D28" s="266" t="s">
        <v>154</v>
      </c>
      <c r="E28" s="266"/>
      <c r="F28" s="266"/>
      <c r="G28" s="266"/>
      <c r="H28" s="266"/>
      <c r="I28" s="266"/>
      <c r="J28" s="266"/>
      <c r="K28" s="266"/>
      <c r="L28" s="266"/>
      <c r="M28" s="266"/>
      <c r="N28" s="266"/>
      <c r="O28" s="266"/>
      <c r="P28" s="266"/>
      <c r="Q28" s="266"/>
      <c r="R28" s="266"/>
      <c r="S28" s="266"/>
      <c r="T28" s="266"/>
      <c r="U28" s="266"/>
      <c r="V28" s="266"/>
      <c r="W28" s="266"/>
      <c r="X28" s="266"/>
      <c r="Y28" s="267"/>
      <c r="Z28" s="268"/>
      <c r="AE28" s="264" t="s">
        <v>4</v>
      </c>
      <c r="AF28" s="265"/>
      <c r="AG28" s="266" t="s">
        <v>173</v>
      </c>
      <c r="AH28" s="266"/>
      <c r="AI28" s="266"/>
      <c r="AJ28" s="266"/>
      <c r="AK28" s="266"/>
      <c r="AL28" s="266"/>
      <c r="AM28" s="266"/>
      <c r="AN28" s="266"/>
      <c r="AO28" s="266"/>
      <c r="AP28" s="266"/>
      <c r="AQ28" s="266"/>
      <c r="AR28" s="266"/>
      <c r="AS28" s="266"/>
      <c r="AT28" s="266"/>
      <c r="AU28" s="266"/>
      <c r="AV28" s="266"/>
      <c r="AW28" s="266"/>
      <c r="AX28" s="266"/>
      <c r="AY28" s="266"/>
      <c r="AZ28" s="266"/>
      <c r="BA28" s="266"/>
      <c r="BB28" s="267"/>
      <c r="BC28" s="268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31"/>
      <c r="BV28" s="31"/>
      <c r="BW28" s="31"/>
      <c r="BX28" s="31"/>
      <c r="BY28" s="31"/>
      <c r="BZ28" s="31"/>
      <c r="CA28" s="30"/>
      <c r="CB28" s="30"/>
      <c r="CC28" s="30"/>
      <c r="CD28" s="30"/>
      <c r="CE28" s="30"/>
      <c r="CF28" s="30"/>
      <c r="CG28" s="30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  <c r="CX28" s="184"/>
      <c r="CY28" s="184"/>
    </row>
    <row r="29" spans="6:48" ht="6" customHeight="1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25"/>
      <c r="AQ29" s="5"/>
      <c r="AR29" s="5"/>
      <c r="AS29" s="5"/>
      <c r="AT29" s="5"/>
      <c r="AU29" s="5"/>
      <c r="AV29" s="5"/>
    </row>
    <row r="30" spans="6:48" ht="6" customHeight="1" thickBot="1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25"/>
      <c r="AQ30" s="5"/>
      <c r="AR30" s="5"/>
      <c r="AS30" s="5"/>
      <c r="AT30" s="5"/>
      <c r="AU30" s="5"/>
      <c r="AV30" s="5"/>
    </row>
    <row r="31" spans="2:103" s="26" customFormat="1" ht="16.5" thickBot="1">
      <c r="B31" s="260" t="s">
        <v>245</v>
      </c>
      <c r="C31" s="251"/>
      <c r="D31" s="251"/>
      <c r="E31" s="251"/>
      <c r="F31" s="251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1"/>
      <c r="Y31" s="251"/>
      <c r="Z31" s="249"/>
      <c r="AE31" s="260" t="s">
        <v>246</v>
      </c>
      <c r="AF31" s="251"/>
      <c r="AG31" s="251"/>
      <c r="AH31" s="251"/>
      <c r="AI31" s="251"/>
      <c r="AJ31" s="251"/>
      <c r="AK31" s="251"/>
      <c r="AL31" s="251"/>
      <c r="AM31" s="251"/>
      <c r="AN31" s="251"/>
      <c r="AO31" s="251"/>
      <c r="AP31" s="251"/>
      <c r="AQ31" s="251"/>
      <c r="AR31" s="251"/>
      <c r="AS31" s="251"/>
      <c r="AT31" s="251"/>
      <c r="AU31" s="251"/>
      <c r="AV31" s="251"/>
      <c r="AW31" s="251"/>
      <c r="AX31" s="251"/>
      <c r="AY31" s="251"/>
      <c r="AZ31" s="251"/>
      <c r="BA31" s="251"/>
      <c r="BB31" s="251"/>
      <c r="BC31" s="249"/>
      <c r="BD31" s="184"/>
      <c r="BE31" s="185"/>
      <c r="BF31" s="185"/>
      <c r="BG31" s="185"/>
      <c r="BH31" s="185"/>
      <c r="BI31" s="185"/>
      <c r="BJ31" s="185"/>
      <c r="BK31" s="185"/>
      <c r="BL31" s="185"/>
      <c r="BM31" s="185"/>
      <c r="BN31" s="185"/>
      <c r="BO31" s="185"/>
      <c r="BP31" s="185"/>
      <c r="BQ31" s="185"/>
      <c r="BR31" s="185"/>
      <c r="BS31" s="185"/>
      <c r="BT31" s="185"/>
      <c r="BU31" s="28"/>
      <c r="BV31" s="29"/>
      <c r="BW31" s="29"/>
      <c r="BX31" s="29"/>
      <c r="BY31" s="29"/>
      <c r="BZ31" s="29"/>
      <c r="CA31" s="28"/>
      <c r="CB31" s="28"/>
      <c r="CC31" s="30"/>
      <c r="CD31" s="30"/>
      <c r="CE31" s="30"/>
      <c r="CF31" s="30"/>
      <c r="CG31" s="30"/>
      <c r="CH31" s="184"/>
      <c r="CI31" s="184"/>
      <c r="CJ31" s="184"/>
      <c r="CK31" s="184"/>
      <c r="CL31" s="184"/>
      <c r="CM31" s="184"/>
      <c r="CN31" s="184"/>
      <c r="CO31" s="184"/>
      <c r="CP31" s="184"/>
      <c r="CQ31" s="184"/>
      <c r="CR31" s="184"/>
      <c r="CS31" s="184"/>
      <c r="CT31" s="184"/>
      <c r="CU31" s="184"/>
      <c r="CV31" s="184"/>
      <c r="CW31" s="184"/>
      <c r="CX31" s="184"/>
      <c r="CY31" s="184"/>
    </row>
    <row r="32" spans="2:103" s="26" customFormat="1" ht="15">
      <c r="B32" s="250" t="s">
        <v>0</v>
      </c>
      <c r="C32" s="248"/>
      <c r="D32" s="261" t="s">
        <v>148</v>
      </c>
      <c r="E32" s="261"/>
      <c r="F32" s="261"/>
      <c r="G32" s="261"/>
      <c r="H32" s="261"/>
      <c r="I32" s="261"/>
      <c r="J32" s="261"/>
      <c r="K32" s="261"/>
      <c r="L32" s="261"/>
      <c r="M32" s="261"/>
      <c r="N32" s="261"/>
      <c r="O32" s="261"/>
      <c r="P32" s="261"/>
      <c r="Q32" s="261"/>
      <c r="R32" s="261"/>
      <c r="S32" s="261"/>
      <c r="T32" s="261"/>
      <c r="U32" s="261"/>
      <c r="V32" s="261"/>
      <c r="W32" s="261"/>
      <c r="X32" s="261"/>
      <c r="Y32" s="262"/>
      <c r="Z32" s="263"/>
      <c r="AE32" s="250" t="s">
        <v>0</v>
      </c>
      <c r="AF32" s="248"/>
      <c r="AG32" s="261" t="s">
        <v>166</v>
      </c>
      <c r="AH32" s="261"/>
      <c r="AI32" s="261"/>
      <c r="AJ32" s="261"/>
      <c r="AK32" s="261"/>
      <c r="AL32" s="261"/>
      <c r="AM32" s="261"/>
      <c r="AN32" s="261"/>
      <c r="AO32" s="261"/>
      <c r="AP32" s="261"/>
      <c r="AQ32" s="261"/>
      <c r="AR32" s="261"/>
      <c r="AS32" s="261"/>
      <c r="AT32" s="261"/>
      <c r="AU32" s="261"/>
      <c r="AV32" s="261"/>
      <c r="AW32" s="261"/>
      <c r="AX32" s="261"/>
      <c r="AY32" s="261"/>
      <c r="AZ32" s="261"/>
      <c r="BA32" s="261"/>
      <c r="BB32" s="262"/>
      <c r="BC32" s="263"/>
      <c r="BD32" s="184"/>
      <c r="BE32" s="185"/>
      <c r="BF32" s="185"/>
      <c r="BG32" s="185"/>
      <c r="BH32" s="185"/>
      <c r="BI32" s="185"/>
      <c r="BJ32" s="185"/>
      <c r="BK32" s="185"/>
      <c r="BL32" s="185"/>
      <c r="BM32" s="185"/>
      <c r="BN32" s="185"/>
      <c r="BO32" s="185"/>
      <c r="BP32" s="185"/>
      <c r="BQ32" s="185"/>
      <c r="BR32" s="185"/>
      <c r="BS32" s="185"/>
      <c r="BT32" s="185"/>
      <c r="BU32" s="28"/>
      <c r="BV32" s="29"/>
      <c r="BW32" s="29"/>
      <c r="BX32" s="29"/>
      <c r="BY32" s="29"/>
      <c r="BZ32" s="29"/>
      <c r="CA32" s="28"/>
      <c r="CB32" s="28"/>
      <c r="CC32" s="30"/>
      <c r="CD32" s="30"/>
      <c r="CE32" s="30"/>
      <c r="CF32" s="30"/>
      <c r="CG32" s="30"/>
      <c r="CH32" s="184"/>
      <c r="CI32" s="184"/>
      <c r="CJ32" s="184"/>
      <c r="CK32" s="184"/>
      <c r="CL32" s="184"/>
      <c r="CM32" s="184"/>
      <c r="CN32" s="184"/>
      <c r="CO32" s="184"/>
      <c r="CP32" s="184"/>
      <c r="CQ32" s="184"/>
      <c r="CR32" s="184"/>
      <c r="CS32" s="184"/>
      <c r="CT32" s="184"/>
      <c r="CU32" s="184"/>
      <c r="CV32" s="184"/>
      <c r="CW32" s="184"/>
      <c r="CX32" s="184"/>
      <c r="CY32" s="184"/>
    </row>
    <row r="33" spans="2:103" s="26" customFormat="1" ht="15">
      <c r="B33" s="250" t="s">
        <v>1</v>
      </c>
      <c r="C33" s="248"/>
      <c r="D33" s="261" t="s">
        <v>241</v>
      </c>
      <c r="E33" s="261"/>
      <c r="F33" s="261"/>
      <c r="G33" s="261"/>
      <c r="H33" s="261"/>
      <c r="I33" s="261"/>
      <c r="J33" s="261"/>
      <c r="K33" s="261"/>
      <c r="L33" s="261"/>
      <c r="M33" s="261"/>
      <c r="N33" s="261"/>
      <c r="O33" s="261"/>
      <c r="P33" s="261"/>
      <c r="Q33" s="261"/>
      <c r="R33" s="261"/>
      <c r="S33" s="261"/>
      <c r="T33" s="261"/>
      <c r="U33" s="261"/>
      <c r="V33" s="261"/>
      <c r="W33" s="261"/>
      <c r="X33" s="261"/>
      <c r="Y33" s="262"/>
      <c r="Z33" s="263"/>
      <c r="AE33" s="250" t="s">
        <v>1</v>
      </c>
      <c r="AF33" s="248"/>
      <c r="AG33" s="261" t="s">
        <v>170</v>
      </c>
      <c r="AH33" s="261"/>
      <c r="AI33" s="261"/>
      <c r="AJ33" s="261"/>
      <c r="AK33" s="261"/>
      <c r="AL33" s="261"/>
      <c r="AM33" s="261"/>
      <c r="AN33" s="261"/>
      <c r="AO33" s="261"/>
      <c r="AP33" s="261"/>
      <c r="AQ33" s="261"/>
      <c r="AR33" s="261"/>
      <c r="AS33" s="261"/>
      <c r="AT33" s="261"/>
      <c r="AU33" s="261"/>
      <c r="AV33" s="261"/>
      <c r="AW33" s="261"/>
      <c r="AX33" s="261"/>
      <c r="AY33" s="261"/>
      <c r="AZ33" s="261"/>
      <c r="BA33" s="261"/>
      <c r="BB33" s="262"/>
      <c r="BC33" s="263"/>
      <c r="BD33" s="184"/>
      <c r="BE33" s="185"/>
      <c r="BF33" s="185"/>
      <c r="BG33" s="185"/>
      <c r="BH33" s="185"/>
      <c r="BI33" s="185"/>
      <c r="BJ33" s="185"/>
      <c r="BK33" s="185"/>
      <c r="BL33" s="185"/>
      <c r="BM33" s="185"/>
      <c r="BN33" s="185"/>
      <c r="BO33" s="185"/>
      <c r="BP33" s="185"/>
      <c r="BQ33" s="185"/>
      <c r="BR33" s="185"/>
      <c r="BS33" s="185"/>
      <c r="BT33" s="185"/>
      <c r="BU33" s="28"/>
      <c r="BV33" s="29"/>
      <c r="BW33" s="29"/>
      <c r="BX33" s="29"/>
      <c r="BY33" s="29"/>
      <c r="BZ33" s="29"/>
      <c r="CA33" s="28"/>
      <c r="CB33" s="28"/>
      <c r="CC33" s="30"/>
      <c r="CD33" s="30"/>
      <c r="CE33" s="30"/>
      <c r="CF33" s="30"/>
      <c r="CG33" s="30"/>
      <c r="CH33" s="184"/>
      <c r="CI33" s="184"/>
      <c r="CJ33" s="184"/>
      <c r="CK33" s="184"/>
      <c r="CL33" s="184"/>
      <c r="CM33" s="184"/>
      <c r="CN33" s="184"/>
      <c r="CO33" s="184"/>
      <c r="CP33" s="184"/>
      <c r="CQ33" s="184"/>
      <c r="CR33" s="184"/>
      <c r="CS33" s="184"/>
      <c r="CT33" s="184"/>
      <c r="CU33" s="184"/>
      <c r="CV33" s="184"/>
      <c r="CW33" s="184"/>
      <c r="CX33" s="184"/>
      <c r="CY33" s="184"/>
    </row>
    <row r="34" spans="2:103" s="26" customFormat="1" ht="15">
      <c r="B34" s="250" t="s">
        <v>2</v>
      </c>
      <c r="C34" s="248"/>
      <c r="D34" s="261" t="s">
        <v>169</v>
      </c>
      <c r="E34" s="261"/>
      <c r="F34" s="261"/>
      <c r="G34" s="261"/>
      <c r="H34" s="261"/>
      <c r="I34" s="261"/>
      <c r="J34" s="261"/>
      <c r="K34" s="261"/>
      <c r="L34" s="261"/>
      <c r="M34" s="261"/>
      <c r="N34" s="261"/>
      <c r="O34" s="261"/>
      <c r="P34" s="261"/>
      <c r="Q34" s="261"/>
      <c r="R34" s="261"/>
      <c r="S34" s="261"/>
      <c r="T34" s="261"/>
      <c r="U34" s="261"/>
      <c r="V34" s="261"/>
      <c r="W34" s="261"/>
      <c r="X34" s="261"/>
      <c r="Y34" s="262"/>
      <c r="Z34" s="263"/>
      <c r="AE34" s="250" t="s">
        <v>2</v>
      </c>
      <c r="AF34" s="248"/>
      <c r="AG34" s="261" t="s">
        <v>167</v>
      </c>
      <c r="AH34" s="261"/>
      <c r="AI34" s="261"/>
      <c r="AJ34" s="261"/>
      <c r="AK34" s="261"/>
      <c r="AL34" s="261"/>
      <c r="AM34" s="261"/>
      <c r="AN34" s="261"/>
      <c r="AO34" s="261"/>
      <c r="AP34" s="261"/>
      <c r="AQ34" s="261"/>
      <c r="AR34" s="261"/>
      <c r="AS34" s="261"/>
      <c r="AT34" s="261"/>
      <c r="AU34" s="261"/>
      <c r="AV34" s="261"/>
      <c r="AW34" s="261"/>
      <c r="AX34" s="261"/>
      <c r="AY34" s="261"/>
      <c r="AZ34" s="261"/>
      <c r="BA34" s="261"/>
      <c r="BB34" s="262"/>
      <c r="BC34" s="263"/>
      <c r="BD34" s="184"/>
      <c r="BE34" s="185"/>
      <c r="BF34" s="185"/>
      <c r="BG34" s="185"/>
      <c r="BH34" s="185"/>
      <c r="BI34" s="185"/>
      <c r="BJ34" s="185"/>
      <c r="BK34" s="185"/>
      <c r="BL34" s="185"/>
      <c r="BM34" s="185"/>
      <c r="BN34" s="185"/>
      <c r="BO34" s="185"/>
      <c r="BP34" s="185"/>
      <c r="BQ34" s="185"/>
      <c r="BR34" s="185"/>
      <c r="BS34" s="185"/>
      <c r="BT34" s="185"/>
      <c r="BU34" s="28"/>
      <c r="BV34" s="29"/>
      <c r="BW34" s="29"/>
      <c r="BX34" s="29"/>
      <c r="BY34" s="29"/>
      <c r="BZ34" s="29"/>
      <c r="CA34" s="28"/>
      <c r="CB34" s="28"/>
      <c r="CC34" s="30"/>
      <c r="CD34" s="30"/>
      <c r="CE34" s="30"/>
      <c r="CF34" s="30"/>
      <c r="CG34" s="30"/>
      <c r="CH34" s="184"/>
      <c r="CI34" s="184"/>
      <c r="CJ34" s="184"/>
      <c r="CK34" s="184"/>
      <c r="CL34" s="184"/>
      <c r="CM34" s="184"/>
      <c r="CN34" s="184"/>
      <c r="CO34" s="184"/>
      <c r="CP34" s="184"/>
      <c r="CQ34" s="184"/>
      <c r="CR34" s="184"/>
      <c r="CS34" s="184"/>
      <c r="CT34" s="184"/>
      <c r="CU34" s="184"/>
      <c r="CV34" s="184"/>
      <c r="CW34" s="184"/>
      <c r="CX34" s="184"/>
      <c r="CY34" s="184"/>
    </row>
    <row r="35" spans="2:103" s="26" customFormat="1" ht="15">
      <c r="B35" s="250" t="s">
        <v>3</v>
      </c>
      <c r="C35" s="248"/>
      <c r="D35" s="261" t="s">
        <v>147</v>
      </c>
      <c r="E35" s="261"/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2"/>
      <c r="Z35" s="263"/>
      <c r="AE35" s="250" t="s">
        <v>3</v>
      </c>
      <c r="AF35" s="248"/>
      <c r="AG35" s="261" t="s">
        <v>172</v>
      </c>
      <c r="AH35" s="261"/>
      <c r="AI35" s="261"/>
      <c r="AJ35" s="261"/>
      <c r="AK35" s="261"/>
      <c r="AL35" s="261"/>
      <c r="AM35" s="261"/>
      <c r="AN35" s="261"/>
      <c r="AO35" s="261"/>
      <c r="AP35" s="261"/>
      <c r="AQ35" s="261"/>
      <c r="AR35" s="261"/>
      <c r="AS35" s="261"/>
      <c r="AT35" s="261"/>
      <c r="AU35" s="261"/>
      <c r="AV35" s="261"/>
      <c r="AW35" s="261"/>
      <c r="AX35" s="261"/>
      <c r="AY35" s="261"/>
      <c r="AZ35" s="261"/>
      <c r="BA35" s="261"/>
      <c r="BB35" s="262"/>
      <c r="BC35" s="263"/>
      <c r="BD35" s="184"/>
      <c r="BE35" s="185"/>
      <c r="BF35" s="185"/>
      <c r="BG35" s="185"/>
      <c r="BH35" s="185"/>
      <c r="BI35" s="185"/>
      <c r="BJ35" s="185"/>
      <c r="BK35" s="185"/>
      <c r="BL35" s="185"/>
      <c r="BM35" s="185"/>
      <c r="BN35" s="185"/>
      <c r="BO35" s="185"/>
      <c r="BP35" s="185"/>
      <c r="BQ35" s="185"/>
      <c r="BR35" s="185"/>
      <c r="BS35" s="185"/>
      <c r="BT35" s="185"/>
      <c r="BU35" s="28"/>
      <c r="BV35" s="29"/>
      <c r="BW35" s="29"/>
      <c r="BX35" s="29"/>
      <c r="BY35" s="29"/>
      <c r="BZ35" s="29"/>
      <c r="CA35" s="28"/>
      <c r="CB35" s="28"/>
      <c r="CC35" s="30"/>
      <c r="CD35" s="30"/>
      <c r="CE35" s="30"/>
      <c r="CF35" s="30"/>
      <c r="CG35" s="30"/>
      <c r="CH35" s="184"/>
      <c r="CI35" s="184"/>
      <c r="CJ35" s="184"/>
      <c r="CK35" s="184"/>
      <c r="CL35" s="184"/>
      <c r="CM35" s="184"/>
      <c r="CN35" s="184"/>
      <c r="CO35" s="184"/>
      <c r="CP35" s="184"/>
      <c r="CQ35" s="184"/>
      <c r="CR35" s="184"/>
      <c r="CS35" s="184"/>
      <c r="CT35" s="184"/>
      <c r="CU35" s="184"/>
      <c r="CV35" s="184"/>
      <c r="CW35" s="184"/>
      <c r="CX35" s="184"/>
      <c r="CY35" s="184"/>
    </row>
    <row r="36" spans="2:103" s="26" customFormat="1" ht="15.75" thickBot="1">
      <c r="B36" s="264" t="s">
        <v>4</v>
      </c>
      <c r="C36" s="265"/>
      <c r="D36" s="266" t="s">
        <v>174</v>
      </c>
      <c r="E36" s="266"/>
      <c r="F36" s="266"/>
      <c r="G36" s="266"/>
      <c r="H36" s="266"/>
      <c r="I36" s="266"/>
      <c r="J36" s="266"/>
      <c r="K36" s="266"/>
      <c r="L36" s="266"/>
      <c r="M36" s="266"/>
      <c r="N36" s="266"/>
      <c r="O36" s="266"/>
      <c r="P36" s="266"/>
      <c r="Q36" s="266"/>
      <c r="R36" s="266"/>
      <c r="S36" s="266"/>
      <c r="T36" s="266"/>
      <c r="U36" s="266"/>
      <c r="V36" s="266"/>
      <c r="W36" s="266"/>
      <c r="X36" s="266"/>
      <c r="Y36" s="267"/>
      <c r="Z36" s="268"/>
      <c r="AE36" s="264" t="s">
        <v>4</v>
      </c>
      <c r="AF36" s="265"/>
      <c r="AG36" s="266" t="s">
        <v>175</v>
      </c>
      <c r="AH36" s="266"/>
      <c r="AI36" s="266"/>
      <c r="AJ36" s="266"/>
      <c r="AK36" s="266"/>
      <c r="AL36" s="266"/>
      <c r="AM36" s="266"/>
      <c r="AN36" s="266"/>
      <c r="AO36" s="266"/>
      <c r="AP36" s="266"/>
      <c r="AQ36" s="266"/>
      <c r="AR36" s="266"/>
      <c r="AS36" s="266"/>
      <c r="AT36" s="266"/>
      <c r="AU36" s="266"/>
      <c r="AV36" s="266"/>
      <c r="AW36" s="266"/>
      <c r="AX36" s="266"/>
      <c r="AY36" s="266"/>
      <c r="AZ36" s="266"/>
      <c r="BA36" s="266"/>
      <c r="BB36" s="267"/>
      <c r="BC36" s="268"/>
      <c r="BD36" s="184"/>
      <c r="BE36" s="185"/>
      <c r="BF36" s="185"/>
      <c r="BG36" s="185"/>
      <c r="BH36" s="185"/>
      <c r="BI36" s="185"/>
      <c r="BJ36" s="185"/>
      <c r="BK36" s="185"/>
      <c r="BL36" s="185"/>
      <c r="BM36" s="185"/>
      <c r="BN36" s="185"/>
      <c r="BO36" s="185"/>
      <c r="BP36" s="185"/>
      <c r="BQ36" s="185"/>
      <c r="BR36" s="185"/>
      <c r="BS36" s="185"/>
      <c r="BT36" s="185"/>
      <c r="BU36" s="28"/>
      <c r="BV36" s="29"/>
      <c r="BW36" s="29"/>
      <c r="BX36" s="29"/>
      <c r="BY36" s="29"/>
      <c r="BZ36" s="29"/>
      <c r="CA36" s="28"/>
      <c r="CB36" s="28"/>
      <c r="CC36" s="30"/>
      <c r="CD36" s="30"/>
      <c r="CE36" s="30"/>
      <c r="CF36" s="30"/>
      <c r="CG36" s="30"/>
      <c r="CH36" s="184"/>
      <c r="CI36" s="184"/>
      <c r="CJ36" s="184"/>
      <c r="CK36" s="184"/>
      <c r="CL36" s="184"/>
      <c r="CM36" s="184"/>
      <c r="CN36" s="184"/>
      <c r="CO36" s="184"/>
      <c r="CP36" s="184"/>
      <c r="CQ36" s="184"/>
      <c r="CR36" s="184"/>
      <c r="CS36" s="184"/>
      <c r="CT36" s="184"/>
      <c r="CU36" s="184"/>
      <c r="CV36" s="184"/>
      <c r="CW36" s="184"/>
      <c r="CX36" s="184"/>
      <c r="CY36" s="184"/>
    </row>
    <row r="37" spans="56:103" s="26" customFormat="1" ht="6" customHeight="1">
      <c r="BD37" s="184"/>
      <c r="BE37" s="184"/>
      <c r="BF37" s="184"/>
      <c r="BG37" s="184"/>
      <c r="BH37" s="184"/>
      <c r="BI37" s="184"/>
      <c r="BJ37" s="184"/>
      <c r="BK37" s="184"/>
      <c r="BL37" s="184"/>
      <c r="BM37" s="184"/>
      <c r="BN37" s="184"/>
      <c r="BO37" s="184"/>
      <c r="BP37" s="184"/>
      <c r="BQ37" s="184"/>
      <c r="BR37" s="184"/>
      <c r="BS37" s="184"/>
      <c r="BT37" s="184"/>
      <c r="BU37" s="31"/>
      <c r="BV37" s="31"/>
      <c r="BW37" s="31"/>
      <c r="BX37" s="31"/>
      <c r="BY37" s="31"/>
      <c r="BZ37" s="31"/>
      <c r="CA37" s="30"/>
      <c r="CB37" s="30"/>
      <c r="CC37" s="30"/>
      <c r="CD37" s="30"/>
      <c r="CE37" s="30"/>
      <c r="CF37" s="30"/>
      <c r="CG37" s="30"/>
      <c r="CH37" s="184"/>
      <c r="CI37" s="184"/>
      <c r="CJ37" s="184"/>
      <c r="CK37" s="184"/>
      <c r="CL37" s="184"/>
      <c r="CM37" s="184"/>
      <c r="CN37" s="184"/>
      <c r="CO37" s="184"/>
      <c r="CP37" s="184"/>
      <c r="CQ37" s="184"/>
      <c r="CR37" s="184"/>
      <c r="CS37" s="184"/>
      <c r="CT37" s="184"/>
      <c r="CU37" s="184"/>
      <c r="CV37" s="184"/>
      <c r="CW37" s="184"/>
      <c r="CX37" s="184"/>
      <c r="CY37" s="184"/>
    </row>
    <row r="38" spans="3:53" s="186" customFormat="1" ht="15">
      <c r="C38" s="271"/>
      <c r="D38" s="271"/>
      <c r="E38" s="271"/>
      <c r="F38" s="271"/>
      <c r="G38" s="271"/>
      <c r="H38" s="271"/>
      <c r="I38" s="271"/>
      <c r="J38" s="271"/>
      <c r="K38" s="271"/>
      <c r="L38" s="271"/>
      <c r="M38" s="271"/>
      <c r="N38" s="271"/>
      <c r="O38" s="271"/>
      <c r="P38" s="271"/>
      <c r="Q38" s="271"/>
      <c r="R38" s="271"/>
      <c r="S38" s="271"/>
      <c r="T38" s="271"/>
      <c r="U38" s="271"/>
      <c r="V38" s="271"/>
      <c r="W38" s="271"/>
      <c r="X38" s="271"/>
      <c r="Y38" s="271"/>
      <c r="Z38" s="271"/>
      <c r="AA38" s="271"/>
      <c r="AB38" s="271"/>
      <c r="AC38" s="271"/>
      <c r="AD38" s="271"/>
      <c r="AE38" s="271"/>
      <c r="AF38" s="271"/>
      <c r="AG38" s="271"/>
      <c r="AH38" s="271"/>
      <c r="AI38" s="271"/>
      <c r="AJ38" s="271"/>
      <c r="AK38" s="271"/>
      <c r="AL38" s="271"/>
      <c r="AM38" s="271"/>
      <c r="AN38" s="271"/>
      <c r="AO38" s="271"/>
      <c r="AP38" s="271"/>
      <c r="AQ38" s="271"/>
      <c r="AR38" s="271"/>
      <c r="AS38" s="271"/>
      <c r="AT38" s="271"/>
      <c r="AU38" s="271"/>
      <c r="AV38" s="271"/>
      <c r="AW38" s="271"/>
      <c r="AX38" s="271"/>
      <c r="AY38" s="271"/>
      <c r="AZ38" s="271"/>
      <c r="BA38" s="271"/>
    </row>
    <row r="39" spans="6:46" s="186" customFormat="1" ht="15.75">
      <c r="F39" s="187"/>
      <c r="G39" s="187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272"/>
      <c r="X39" s="272"/>
      <c r="Y39" s="272"/>
      <c r="Z39" s="272"/>
      <c r="AA39" s="272"/>
      <c r="AB39" s="272"/>
      <c r="AC39" s="272"/>
      <c r="AD39" s="272"/>
      <c r="AI39" s="273"/>
      <c r="AJ39" s="273"/>
      <c r="AK39" s="273"/>
      <c r="AL39" s="273"/>
      <c r="AM39" s="273"/>
      <c r="AN39" s="273"/>
      <c r="AO39" s="273"/>
      <c r="AP39" s="273"/>
      <c r="AT39" s="187"/>
    </row>
    <row r="40" spans="6:7" s="186" customFormat="1" ht="15">
      <c r="F40" s="187"/>
      <c r="G40" s="187"/>
    </row>
    <row r="41" spans="6:31" s="186" customFormat="1" ht="15.75">
      <c r="F41" s="187"/>
      <c r="G41" s="187"/>
      <c r="R41" s="269"/>
      <c r="S41" s="269"/>
      <c r="T41" s="269"/>
      <c r="U41" s="269"/>
      <c r="V41" s="269"/>
      <c r="W41" s="269"/>
      <c r="X41" s="270"/>
      <c r="Y41" s="270"/>
      <c r="Z41" s="270"/>
      <c r="AA41" s="270"/>
      <c r="AB41" s="270"/>
      <c r="AC41" s="187"/>
      <c r="AD41" s="25"/>
      <c r="AE41" s="25"/>
    </row>
    <row r="42" spans="6:7" s="186" customFormat="1" ht="15">
      <c r="F42" s="187"/>
      <c r="G42" s="187"/>
    </row>
    <row r="47" spans="6:7" ht="12.75">
      <c r="F47" s="5"/>
      <c r="G47" s="5"/>
    </row>
    <row r="48" spans="6:7" ht="12.75">
      <c r="F48" s="5"/>
      <c r="G48" s="5"/>
    </row>
    <row r="49" spans="6:7" ht="12.75">
      <c r="F49" s="5"/>
      <c r="G49" s="5"/>
    </row>
    <row r="50" spans="6:7" ht="12.75">
      <c r="F50" s="5"/>
      <c r="G50" s="5"/>
    </row>
    <row r="51" spans="6:7" ht="12.75">
      <c r="F51" s="5"/>
      <c r="G51" s="5"/>
    </row>
    <row r="52" spans="6:7" ht="12.75">
      <c r="F52" s="5"/>
      <c r="G52" s="5"/>
    </row>
    <row r="53" spans="6:7" ht="12.75">
      <c r="F53" s="5"/>
      <c r="G53" s="5"/>
    </row>
    <row r="54" spans="6:7" ht="12.75">
      <c r="F54" s="5"/>
      <c r="G54" s="5"/>
    </row>
    <row r="55" spans="6:7" ht="12.75">
      <c r="F55" s="5"/>
      <c r="G55" s="5"/>
    </row>
    <row r="56" spans="6:7" ht="12.75">
      <c r="F56" s="5"/>
      <c r="G56" s="5"/>
    </row>
    <row r="57" spans="6:7" ht="12.75">
      <c r="F57" s="5"/>
      <c r="G57" s="5"/>
    </row>
    <row r="58" spans="6:7" ht="12.75">
      <c r="F58" s="5"/>
      <c r="G58" s="5"/>
    </row>
    <row r="59" spans="6:7" ht="12.75">
      <c r="F59" s="5"/>
      <c r="G59" s="5"/>
    </row>
    <row r="60" spans="6:7" ht="12.75">
      <c r="F60" s="5"/>
      <c r="G60" s="5"/>
    </row>
    <row r="61" spans="6:7" ht="12.75">
      <c r="F61" s="5"/>
      <c r="G61" s="5"/>
    </row>
    <row r="62" spans="6:7" ht="12.75">
      <c r="F62" s="5"/>
      <c r="G62" s="5"/>
    </row>
    <row r="63" spans="6:7" ht="12.75">
      <c r="F63" s="5"/>
      <c r="G63" s="5"/>
    </row>
    <row r="64" spans="6:7" ht="12.75">
      <c r="F64" s="5"/>
      <c r="G64" s="5"/>
    </row>
    <row r="65" spans="6:7" ht="12.75">
      <c r="F65" s="5"/>
      <c r="G65" s="5"/>
    </row>
    <row r="66" spans="6:7" ht="12.75">
      <c r="F66" s="5"/>
      <c r="G66" s="5"/>
    </row>
    <row r="67" spans="6:7" ht="12.75">
      <c r="F67" s="5"/>
      <c r="G67" s="5"/>
    </row>
    <row r="68" spans="6:7" ht="12.75">
      <c r="F68" s="5"/>
      <c r="G68" s="5"/>
    </row>
    <row r="69" spans="6:7" ht="12.75">
      <c r="F69" s="5"/>
      <c r="G69" s="5"/>
    </row>
    <row r="70" spans="6:7" ht="12.75">
      <c r="F70" s="5"/>
      <c r="G70" s="5"/>
    </row>
    <row r="71" spans="6:7" ht="12.75">
      <c r="F71" s="5"/>
      <c r="G71" s="5"/>
    </row>
    <row r="72" spans="6:7" ht="12.75">
      <c r="F72" s="5"/>
      <c r="G72" s="5"/>
    </row>
    <row r="73" spans="6:7" ht="12.75">
      <c r="F73" s="5"/>
      <c r="G73" s="5"/>
    </row>
    <row r="74" spans="6:7" ht="12.75">
      <c r="F74" s="5"/>
      <c r="G74" s="5"/>
    </row>
    <row r="75" spans="6:7" ht="12.75">
      <c r="F75" s="5"/>
      <c r="G75" s="5"/>
    </row>
    <row r="76" spans="6:7" ht="12.75">
      <c r="F76" s="5"/>
      <c r="G76" s="5"/>
    </row>
    <row r="77" spans="6:7" ht="12.75">
      <c r="F77" s="5"/>
      <c r="G77" s="5"/>
    </row>
    <row r="78" spans="6:7" ht="12.75">
      <c r="F78" s="5"/>
      <c r="G78" s="5"/>
    </row>
    <row r="79" spans="6:7" ht="12.75">
      <c r="F79" s="5"/>
      <c r="G79" s="5"/>
    </row>
    <row r="80" spans="6:7" ht="12.75">
      <c r="F80" s="5"/>
      <c r="G80" s="5"/>
    </row>
    <row r="81" spans="6:7" ht="12.75">
      <c r="F81" s="5"/>
      <c r="G81" s="5"/>
    </row>
    <row r="82" spans="6:7" ht="12.75">
      <c r="F82" s="5"/>
      <c r="G82" s="5"/>
    </row>
    <row r="83" spans="6:7" ht="12.75">
      <c r="F83" s="5"/>
      <c r="G83" s="5"/>
    </row>
    <row r="84" spans="6:7" ht="12.75">
      <c r="F84" s="5"/>
      <c r="G84" s="5"/>
    </row>
    <row r="85" spans="6:7" ht="12.75">
      <c r="F85" s="5"/>
      <c r="G85" s="5"/>
    </row>
    <row r="86" spans="6:7" ht="12.75">
      <c r="F86" s="5"/>
      <c r="G86" s="5"/>
    </row>
    <row r="87" spans="6:7" ht="12.75">
      <c r="F87" s="5"/>
      <c r="G87" s="5"/>
    </row>
    <row r="88" spans="6:7" ht="12.75">
      <c r="F88" s="5"/>
      <c r="G88" s="5"/>
    </row>
    <row r="89" spans="6:7" ht="12.75">
      <c r="F89" s="5"/>
      <c r="G89" s="5"/>
    </row>
    <row r="90" spans="6:7" ht="12.75">
      <c r="F90" s="5"/>
      <c r="G90" s="5"/>
    </row>
    <row r="91" spans="6:7" ht="12.75">
      <c r="F91" s="5"/>
      <c r="G91" s="5"/>
    </row>
    <row r="92" spans="6:7" ht="12.75">
      <c r="F92" s="5"/>
      <c r="G92" s="5"/>
    </row>
    <row r="93" spans="6:7" ht="12.75">
      <c r="F93" s="5"/>
      <c r="G93" s="5"/>
    </row>
    <row r="94" spans="6:7" ht="12.75">
      <c r="F94" s="5"/>
      <c r="G94" s="5"/>
    </row>
    <row r="95" spans="6:7" ht="12.75">
      <c r="F95" s="5"/>
      <c r="G95" s="5"/>
    </row>
    <row r="96" spans="6:7" ht="12.75">
      <c r="F96" s="5"/>
      <c r="G96" s="5"/>
    </row>
    <row r="97" spans="6:7" ht="12.75">
      <c r="F97" s="5"/>
      <c r="G97" s="5"/>
    </row>
    <row r="98" spans="6:7" ht="12.75">
      <c r="F98" s="5"/>
      <c r="G98" s="5"/>
    </row>
    <row r="99" spans="6:7" ht="12.75">
      <c r="F99" s="5"/>
      <c r="G99" s="5"/>
    </row>
    <row r="100" spans="6:7" ht="12.75">
      <c r="F100" s="5"/>
      <c r="G100" s="5"/>
    </row>
    <row r="101" spans="6:7" ht="12.75">
      <c r="F101" s="5"/>
      <c r="G101" s="5"/>
    </row>
    <row r="102" spans="6:7" ht="12.75">
      <c r="F102" s="5"/>
      <c r="G102" s="5"/>
    </row>
    <row r="103" spans="6:7" ht="12.75">
      <c r="F103" s="5"/>
      <c r="G103" s="5"/>
    </row>
    <row r="104" spans="6:7" ht="12.75">
      <c r="F104" s="5"/>
      <c r="G104" s="5"/>
    </row>
    <row r="105" spans="6:7" ht="12.75">
      <c r="F105" s="5"/>
      <c r="G105" s="5"/>
    </row>
    <row r="106" spans="6:7" ht="12.75">
      <c r="F106" s="5"/>
      <c r="G106" s="5"/>
    </row>
    <row r="107" spans="6:7" ht="12.75">
      <c r="F107" s="5"/>
      <c r="G107" s="5"/>
    </row>
    <row r="108" spans="6:7" ht="12.75">
      <c r="F108" s="5"/>
      <c r="G108" s="5"/>
    </row>
    <row r="109" spans="6:7" ht="12.75">
      <c r="F109" s="5"/>
      <c r="G109" s="5"/>
    </row>
    <row r="110" spans="6:7" ht="12.75">
      <c r="F110" s="5"/>
      <c r="G110" s="5"/>
    </row>
    <row r="111" spans="6:7" ht="12.75">
      <c r="F111" s="5"/>
      <c r="G111" s="5"/>
    </row>
    <row r="112" spans="6:7" ht="12.75">
      <c r="F112" s="5"/>
      <c r="G112" s="5"/>
    </row>
    <row r="113" spans="6:7" ht="12.75">
      <c r="F113" s="5"/>
      <c r="G113" s="5"/>
    </row>
    <row r="114" spans="6:7" ht="12.75">
      <c r="F114" s="5"/>
      <c r="G114" s="5"/>
    </row>
    <row r="115" spans="6:7" ht="12.75">
      <c r="F115" s="5"/>
      <c r="G115" s="5"/>
    </row>
    <row r="116" spans="6:7" ht="12.75">
      <c r="F116" s="5"/>
      <c r="G116" s="5"/>
    </row>
    <row r="117" spans="6:7" ht="12.75">
      <c r="F117" s="5"/>
      <c r="G117" s="5"/>
    </row>
    <row r="118" spans="6:7" ht="12.75">
      <c r="F118" s="5"/>
      <c r="G118" s="5"/>
    </row>
    <row r="119" spans="6:7" ht="12.75">
      <c r="F119" s="5"/>
      <c r="G119" s="5"/>
    </row>
    <row r="120" spans="6:7" ht="12.75">
      <c r="F120" s="5"/>
      <c r="G120" s="5"/>
    </row>
    <row r="121" spans="6:7" ht="12.75">
      <c r="F121" s="5"/>
      <c r="G121" s="5"/>
    </row>
    <row r="122" spans="6:7" ht="12.75">
      <c r="F122" s="5"/>
      <c r="G122" s="5"/>
    </row>
    <row r="123" spans="6:7" ht="12.75">
      <c r="F123" s="5"/>
      <c r="G123" s="5"/>
    </row>
    <row r="124" spans="6:7" ht="12.75">
      <c r="F124" s="5"/>
      <c r="G124" s="5"/>
    </row>
    <row r="125" spans="6:7" ht="12.75">
      <c r="F125" s="5"/>
      <c r="G125" s="5"/>
    </row>
    <row r="126" spans="6:7" ht="12.75">
      <c r="F126" s="5"/>
      <c r="G126" s="5"/>
    </row>
    <row r="127" spans="6:7" ht="12.75">
      <c r="F127" s="5"/>
      <c r="G127" s="5"/>
    </row>
    <row r="128" spans="6:7" ht="12.75">
      <c r="F128" s="5"/>
      <c r="G128" s="5"/>
    </row>
    <row r="129" spans="6:7" ht="12.75">
      <c r="F129" s="5"/>
      <c r="G129" s="5"/>
    </row>
    <row r="130" spans="6:7" ht="12.75">
      <c r="F130" s="5"/>
      <c r="G130" s="5"/>
    </row>
    <row r="131" spans="6:7" ht="12.75">
      <c r="F131" s="5"/>
      <c r="G131" s="5"/>
    </row>
    <row r="132" spans="6:7" ht="12.75">
      <c r="F132" s="5"/>
      <c r="G132" s="5"/>
    </row>
    <row r="133" spans="6:7" ht="12.75">
      <c r="F133" s="5"/>
      <c r="G133" s="5"/>
    </row>
    <row r="134" spans="6:7" ht="12.75">
      <c r="F134" s="5"/>
      <c r="G134" s="5"/>
    </row>
    <row r="135" spans="6:7" ht="12.75">
      <c r="F135" s="5"/>
      <c r="G135" s="5"/>
    </row>
    <row r="136" spans="6:7" ht="12.75">
      <c r="F136" s="5"/>
      <c r="G136" s="5"/>
    </row>
    <row r="137" spans="6:7" ht="12.75">
      <c r="F137" s="5"/>
      <c r="G137" s="5"/>
    </row>
    <row r="138" spans="6:7" ht="12.75">
      <c r="F138" s="5"/>
      <c r="G138" s="5"/>
    </row>
    <row r="139" spans="6:7" ht="12.75">
      <c r="F139" s="5"/>
      <c r="G139" s="5"/>
    </row>
    <row r="140" spans="6:7" ht="12.75">
      <c r="F140" s="5"/>
      <c r="G140" s="5"/>
    </row>
    <row r="141" spans="6:7" ht="12.75">
      <c r="F141" s="5"/>
      <c r="G141" s="5"/>
    </row>
    <row r="142" spans="6:7" ht="12.75">
      <c r="F142" s="5"/>
      <c r="G142" s="5"/>
    </row>
    <row r="143" spans="6:7" ht="12.75">
      <c r="F143" s="5"/>
      <c r="G143" s="5"/>
    </row>
    <row r="144" spans="6:7" ht="12.75">
      <c r="F144" s="5"/>
      <c r="G144" s="5"/>
    </row>
    <row r="145" spans="6:7" ht="12.75">
      <c r="F145" s="5"/>
      <c r="G145" s="5"/>
    </row>
    <row r="146" spans="6:7" ht="12.75">
      <c r="F146" s="5"/>
      <c r="G146" s="5"/>
    </row>
    <row r="147" spans="6:7" ht="12.75">
      <c r="F147" s="5"/>
      <c r="G147" s="5"/>
    </row>
    <row r="148" spans="6:7" ht="12.75">
      <c r="F148" s="5"/>
      <c r="G148" s="5"/>
    </row>
    <row r="149" spans="6:7" ht="12.75">
      <c r="F149" s="5"/>
      <c r="G149" s="5"/>
    </row>
    <row r="150" spans="6:7" ht="12.75">
      <c r="F150" s="5"/>
      <c r="G150" s="5"/>
    </row>
    <row r="151" spans="6:7" ht="12.75">
      <c r="F151" s="5"/>
      <c r="G151" s="5"/>
    </row>
    <row r="152" spans="6:7" ht="12.75">
      <c r="F152" s="5"/>
      <c r="G152" s="5"/>
    </row>
    <row r="153" spans="6:7" ht="12.75">
      <c r="F153" s="5"/>
      <c r="G153" s="5"/>
    </row>
    <row r="154" spans="6:7" ht="12.75">
      <c r="F154" s="5"/>
      <c r="G154" s="5"/>
    </row>
    <row r="155" spans="6:7" ht="12.75">
      <c r="F155" s="5"/>
      <c r="G155" s="5"/>
    </row>
    <row r="156" spans="6:7" ht="12.75">
      <c r="F156" s="5"/>
      <c r="G156" s="5"/>
    </row>
    <row r="157" spans="6:7" ht="12.75">
      <c r="F157" s="5"/>
      <c r="G157" s="5"/>
    </row>
    <row r="158" spans="6:7" ht="12.75">
      <c r="F158" s="5"/>
      <c r="G158" s="5"/>
    </row>
    <row r="159" spans="6:7" ht="12.75">
      <c r="F159" s="5"/>
      <c r="G159" s="5"/>
    </row>
    <row r="160" spans="6:7" ht="12.75">
      <c r="F160" s="5"/>
      <c r="G160" s="5"/>
    </row>
    <row r="161" spans="6:7" ht="12.75">
      <c r="F161" s="5"/>
      <c r="G161" s="5"/>
    </row>
    <row r="162" spans="6:7" ht="12.75">
      <c r="F162" s="5"/>
      <c r="G162" s="5"/>
    </row>
    <row r="163" spans="6:7" ht="12.75">
      <c r="F163" s="5"/>
      <c r="G163" s="5"/>
    </row>
    <row r="164" spans="6:7" ht="12.75">
      <c r="F164" s="5"/>
      <c r="G164" s="5"/>
    </row>
    <row r="165" spans="6:7" ht="12.75">
      <c r="F165" s="5"/>
      <c r="G165" s="5"/>
    </row>
    <row r="166" spans="6:7" ht="12.75">
      <c r="F166" s="5"/>
      <c r="G166" s="5"/>
    </row>
    <row r="167" spans="6:7" ht="12.75">
      <c r="F167" s="5"/>
      <c r="G167" s="5"/>
    </row>
    <row r="168" spans="6:7" ht="12.75">
      <c r="F168" s="5"/>
      <c r="G168" s="5"/>
    </row>
    <row r="169" spans="6:7" ht="12.75">
      <c r="F169" s="5"/>
      <c r="G169" s="5"/>
    </row>
    <row r="170" spans="6:7" ht="12.75">
      <c r="F170" s="5"/>
      <c r="G170" s="5"/>
    </row>
    <row r="171" spans="6:7" ht="12.75">
      <c r="F171" s="5"/>
      <c r="G171" s="5"/>
    </row>
    <row r="172" spans="6:7" ht="12.75">
      <c r="F172" s="5"/>
      <c r="G172" s="5"/>
    </row>
    <row r="173" spans="6:7" ht="12.75">
      <c r="F173" s="5"/>
      <c r="G173" s="5"/>
    </row>
    <row r="174" spans="6:7" ht="12.75">
      <c r="F174" s="5"/>
      <c r="G174" s="5"/>
    </row>
    <row r="175" spans="6:7" ht="12.75">
      <c r="F175" s="5"/>
      <c r="G175" s="5"/>
    </row>
    <row r="176" spans="6:7" ht="12.75">
      <c r="F176" s="5"/>
      <c r="G176" s="5"/>
    </row>
    <row r="177" spans="6:7" ht="12.75">
      <c r="F177" s="5"/>
      <c r="G177" s="5"/>
    </row>
    <row r="178" spans="6:7" ht="12.75">
      <c r="F178" s="5"/>
      <c r="G178" s="5"/>
    </row>
    <row r="179" spans="6:7" ht="12.75">
      <c r="F179" s="5"/>
      <c r="G179" s="5"/>
    </row>
    <row r="180" spans="6:7" ht="12.75">
      <c r="F180" s="5"/>
      <c r="G180" s="5"/>
    </row>
    <row r="181" spans="6:7" ht="12.75">
      <c r="F181" s="5"/>
      <c r="G181" s="5"/>
    </row>
    <row r="182" spans="6:7" ht="12.75">
      <c r="F182" s="5"/>
      <c r="G182" s="5"/>
    </row>
    <row r="183" spans="6:7" ht="12.75">
      <c r="F183" s="5"/>
      <c r="G183" s="5"/>
    </row>
    <row r="184" spans="6:7" ht="12.75">
      <c r="F184" s="5"/>
      <c r="G184" s="5"/>
    </row>
    <row r="185" spans="6:7" ht="12.75">
      <c r="F185" s="5"/>
      <c r="G185" s="5"/>
    </row>
    <row r="186" spans="6:7" ht="12.75">
      <c r="F186" s="5"/>
      <c r="G186" s="5"/>
    </row>
    <row r="187" spans="6:7" ht="12.75">
      <c r="F187" s="5"/>
      <c r="G187" s="5"/>
    </row>
    <row r="188" spans="6:7" ht="12.75">
      <c r="F188" s="5"/>
      <c r="G188" s="5"/>
    </row>
    <row r="189" spans="6:7" ht="12.75">
      <c r="F189" s="5"/>
      <c r="G189" s="5"/>
    </row>
    <row r="190" spans="6:7" ht="12.75">
      <c r="F190" s="5"/>
      <c r="G190" s="5"/>
    </row>
    <row r="191" spans="6:7" ht="12.75">
      <c r="F191" s="5"/>
      <c r="G191" s="5"/>
    </row>
    <row r="192" spans="6:7" ht="12.75">
      <c r="F192" s="5"/>
      <c r="G192" s="5"/>
    </row>
    <row r="193" spans="6:7" ht="12.75">
      <c r="F193" s="5"/>
      <c r="G193" s="5"/>
    </row>
    <row r="194" spans="6:7" ht="12.75">
      <c r="F194" s="5"/>
      <c r="G194" s="5"/>
    </row>
    <row r="195" spans="6:7" ht="12.75">
      <c r="F195" s="5"/>
      <c r="G195" s="5"/>
    </row>
    <row r="196" spans="6:7" ht="12.75">
      <c r="F196" s="5"/>
      <c r="G196" s="5"/>
    </row>
    <row r="197" spans="6:7" ht="12.75">
      <c r="F197" s="5"/>
      <c r="G197" s="5"/>
    </row>
    <row r="198" spans="6:7" ht="12.75">
      <c r="F198" s="5"/>
      <c r="G198" s="5"/>
    </row>
    <row r="199" spans="6:7" ht="12.75">
      <c r="F199" s="5"/>
      <c r="G199" s="5"/>
    </row>
    <row r="200" spans="6:7" ht="12.75">
      <c r="F200" s="5"/>
      <c r="G200" s="5"/>
    </row>
    <row r="201" spans="6:7" ht="12.75">
      <c r="F201" s="5"/>
      <c r="G201" s="5"/>
    </row>
    <row r="202" spans="6:7" ht="12.75">
      <c r="F202" s="5"/>
      <c r="G202" s="5"/>
    </row>
    <row r="203" spans="6:7" ht="12.75">
      <c r="F203" s="5"/>
      <c r="G203" s="5"/>
    </row>
    <row r="204" spans="6:7" ht="12.75">
      <c r="F204" s="5"/>
      <c r="G204" s="5"/>
    </row>
    <row r="205" spans="6:7" ht="12.75">
      <c r="F205" s="5"/>
      <c r="G205" s="5"/>
    </row>
    <row r="206" spans="6:7" ht="12.75">
      <c r="F206" s="5"/>
      <c r="G206" s="5"/>
    </row>
    <row r="207" spans="6:7" ht="12.75">
      <c r="F207" s="5"/>
      <c r="G207" s="5"/>
    </row>
    <row r="208" spans="6:7" ht="12.75">
      <c r="F208" s="5"/>
      <c r="G208" s="5"/>
    </row>
    <row r="209" spans="6:7" ht="12.75">
      <c r="F209" s="5"/>
      <c r="G209" s="5"/>
    </row>
    <row r="210" spans="6:7" ht="12.75">
      <c r="F210" s="5"/>
      <c r="G210" s="5"/>
    </row>
    <row r="211" spans="6:7" ht="12.75">
      <c r="F211" s="5"/>
      <c r="G211" s="5"/>
    </row>
    <row r="212" spans="6:7" ht="12.75">
      <c r="F212" s="5"/>
      <c r="G212" s="5"/>
    </row>
    <row r="213" spans="6:7" ht="12.75">
      <c r="F213" s="5"/>
      <c r="G213" s="5"/>
    </row>
    <row r="214" spans="6:7" ht="12.75">
      <c r="F214" s="5"/>
      <c r="G214" s="5"/>
    </row>
    <row r="215" spans="6:7" ht="12.75">
      <c r="F215" s="5"/>
      <c r="G215" s="5"/>
    </row>
    <row r="216" spans="6:7" ht="12.75">
      <c r="F216" s="5"/>
      <c r="G216" s="5"/>
    </row>
    <row r="217" spans="6:7" ht="12.75">
      <c r="F217" s="5"/>
      <c r="G217" s="5"/>
    </row>
    <row r="218" spans="6:7" ht="12.75">
      <c r="F218" s="5"/>
      <c r="G218" s="5"/>
    </row>
    <row r="219" spans="6:7" ht="12.75">
      <c r="F219" s="5"/>
      <c r="G219" s="5"/>
    </row>
    <row r="220" spans="6:7" ht="12.75">
      <c r="F220" s="5"/>
      <c r="G220" s="5"/>
    </row>
    <row r="221" spans="6:7" ht="12.75">
      <c r="F221" s="5"/>
      <c r="G221" s="5"/>
    </row>
    <row r="222" spans="6:7" ht="12.75">
      <c r="F222" s="5"/>
      <c r="G222" s="5"/>
    </row>
    <row r="223" spans="6:7" ht="12.75">
      <c r="F223" s="5"/>
      <c r="G223" s="5"/>
    </row>
    <row r="224" spans="6:7" ht="12.75">
      <c r="F224" s="5"/>
      <c r="G224" s="5"/>
    </row>
    <row r="225" spans="6:7" ht="12.75">
      <c r="F225" s="5"/>
      <c r="G225" s="5"/>
    </row>
    <row r="226" spans="6:7" ht="12.75">
      <c r="F226" s="5"/>
      <c r="G226" s="5"/>
    </row>
    <row r="227" spans="6:7" ht="12.75">
      <c r="F227" s="5"/>
      <c r="G227" s="5"/>
    </row>
    <row r="228" spans="6:7" ht="12.75">
      <c r="F228" s="5"/>
      <c r="G228" s="5"/>
    </row>
    <row r="229" spans="6:7" ht="12.75">
      <c r="F229" s="5"/>
      <c r="G229" s="5"/>
    </row>
    <row r="230" spans="6:7" ht="12.75">
      <c r="F230" s="5"/>
      <c r="G230" s="5"/>
    </row>
    <row r="231" spans="6:7" ht="12.75">
      <c r="F231" s="5"/>
      <c r="G231" s="5"/>
    </row>
    <row r="232" spans="6:7" ht="12.75">
      <c r="F232" s="5"/>
      <c r="G232" s="5"/>
    </row>
    <row r="233" spans="6:7" ht="12.75">
      <c r="F233" s="5"/>
      <c r="G233" s="5"/>
    </row>
    <row r="234" spans="6:7" ht="12.75">
      <c r="F234" s="5"/>
      <c r="G234" s="5"/>
    </row>
    <row r="235" spans="6:7" ht="12.75">
      <c r="F235" s="5"/>
      <c r="G235" s="5"/>
    </row>
    <row r="236" spans="6:7" ht="12.75">
      <c r="F236" s="5"/>
      <c r="G236" s="5"/>
    </row>
    <row r="237" spans="6:7" ht="12.75">
      <c r="F237" s="5"/>
      <c r="G237" s="5"/>
    </row>
    <row r="238" spans="6:7" ht="12.75">
      <c r="F238" s="5"/>
      <c r="G238" s="5"/>
    </row>
    <row r="239" spans="6:7" ht="12.75">
      <c r="F239" s="5"/>
      <c r="G239" s="5"/>
    </row>
    <row r="240" spans="6:7" ht="12.75">
      <c r="F240" s="5"/>
      <c r="G240" s="5"/>
    </row>
    <row r="241" spans="6:7" ht="12.75">
      <c r="F241" s="5"/>
      <c r="G241" s="5"/>
    </row>
    <row r="242" spans="6:7" ht="12.75">
      <c r="F242" s="5"/>
      <c r="G242" s="5"/>
    </row>
    <row r="243" spans="6:7" ht="12.75">
      <c r="F243" s="5"/>
      <c r="G243" s="5"/>
    </row>
    <row r="244" spans="6:7" ht="12.75">
      <c r="F244" s="5"/>
      <c r="G244" s="5"/>
    </row>
    <row r="245" spans="6:7" ht="12.75">
      <c r="F245" s="5"/>
      <c r="G245" s="5"/>
    </row>
    <row r="246" spans="6:7" ht="12.75">
      <c r="F246" s="5"/>
      <c r="G246" s="5"/>
    </row>
    <row r="247" spans="6:7" ht="12.75">
      <c r="F247" s="5"/>
      <c r="G247" s="5"/>
    </row>
    <row r="248" spans="6:7" ht="12.75">
      <c r="F248" s="5"/>
      <c r="G248" s="5"/>
    </row>
    <row r="249" spans="6:7" ht="12.75">
      <c r="F249" s="5"/>
      <c r="G249" s="5"/>
    </row>
    <row r="250" spans="6:7" ht="12.75">
      <c r="F250" s="5"/>
      <c r="G250" s="5"/>
    </row>
    <row r="251" spans="6:7" ht="12.75">
      <c r="F251" s="5"/>
      <c r="G251" s="5"/>
    </row>
    <row r="252" spans="6:7" ht="12.75">
      <c r="F252" s="5"/>
      <c r="G252" s="5"/>
    </row>
    <row r="253" spans="6:7" ht="12.75">
      <c r="F253" s="5"/>
      <c r="G253" s="5"/>
    </row>
    <row r="254" spans="6:7" ht="12.75">
      <c r="F254" s="5"/>
      <c r="G254" s="5"/>
    </row>
    <row r="255" spans="6:7" ht="12.75">
      <c r="F255" s="5"/>
      <c r="G255" s="5"/>
    </row>
    <row r="256" spans="6:7" ht="12.75">
      <c r="F256" s="5"/>
      <c r="G256" s="5"/>
    </row>
    <row r="257" spans="6:7" ht="12.75">
      <c r="F257" s="5"/>
      <c r="G257" s="5"/>
    </row>
    <row r="258" spans="6:7" ht="12.75">
      <c r="F258" s="5"/>
      <c r="G258" s="5"/>
    </row>
    <row r="259" spans="6:7" ht="12.75">
      <c r="F259" s="5"/>
      <c r="G259" s="5"/>
    </row>
    <row r="260" spans="6:7" ht="12.75">
      <c r="F260" s="5"/>
      <c r="G260" s="5"/>
    </row>
    <row r="261" spans="6:7" ht="12.75">
      <c r="F261" s="5"/>
      <c r="G261" s="5"/>
    </row>
    <row r="262" spans="6:7" ht="12.75">
      <c r="F262" s="5"/>
      <c r="G262" s="5"/>
    </row>
    <row r="263" spans="6:7" ht="12.75">
      <c r="F263" s="5"/>
      <c r="G263" s="5"/>
    </row>
    <row r="264" spans="6:7" ht="12.75">
      <c r="F264" s="5"/>
      <c r="G264" s="5"/>
    </row>
    <row r="265" spans="6:7" ht="12.75">
      <c r="F265" s="5"/>
      <c r="G265" s="5"/>
    </row>
    <row r="266" spans="6:7" ht="12.75">
      <c r="F266" s="5"/>
      <c r="G266" s="5"/>
    </row>
    <row r="267" spans="6:7" ht="12.75">
      <c r="F267" s="5"/>
      <c r="G267" s="5"/>
    </row>
    <row r="268" spans="6:7" ht="12.75">
      <c r="F268" s="5"/>
      <c r="G268" s="5"/>
    </row>
    <row r="269" spans="6:7" ht="12.75">
      <c r="F269" s="5"/>
      <c r="G269" s="5"/>
    </row>
    <row r="270" spans="6:7" ht="12.75">
      <c r="F270" s="5"/>
      <c r="G270" s="5"/>
    </row>
    <row r="271" spans="6:7" ht="12.75">
      <c r="F271" s="5"/>
      <c r="G271" s="5"/>
    </row>
    <row r="272" spans="6:7" ht="12.75">
      <c r="F272" s="5"/>
      <c r="G272" s="5"/>
    </row>
    <row r="273" spans="6:7" ht="12.75">
      <c r="F273" s="5"/>
      <c r="G273" s="5"/>
    </row>
    <row r="274" spans="6:7" ht="12.75">
      <c r="F274" s="5"/>
      <c r="G274" s="5"/>
    </row>
    <row r="275" spans="6:7" ht="12.75">
      <c r="F275" s="5"/>
      <c r="G275" s="5"/>
    </row>
    <row r="276" spans="6:7" ht="12.75">
      <c r="F276" s="5"/>
      <c r="G276" s="5"/>
    </row>
    <row r="277" spans="6:7" ht="12.75">
      <c r="F277" s="5"/>
      <c r="G277" s="5"/>
    </row>
    <row r="278" spans="6:7" ht="12.75">
      <c r="F278" s="5"/>
      <c r="G278" s="5"/>
    </row>
    <row r="279" spans="6:7" ht="12.75">
      <c r="F279" s="5"/>
      <c r="G279" s="5"/>
    </row>
    <row r="280" spans="6:7" ht="12.75">
      <c r="F280" s="5"/>
      <c r="G280" s="5"/>
    </row>
    <row r="281" spans="6:7" ht="12.75">
      <c r="F281" s="5"/>
      <c r="G281" s="5"/>
    </row>
    <row r="282" spans="6:7" ht="12.75">
      <c r="F282" s="5"/>
      <c r="G282" s="5"/>
    </row>
    <row r="283" spans="6:7" ht="12.75">
      <c r="F283" s="5"/>
      <c r="G283" s="5"/>
    </row>
    <row r="284" spans="6:7" ht="12.75">
      <c r="F284" s="5"/>
      <c r="G284" s="5"/>
    </row>
    <row r="285" spans="6:7" ht="12.75">
      <c r="F285" s="5"/>
      <c r="G285" s="5"/>
    </row>
    <row r="286" spans="6:7" ht="12.75">
      <c r="F286" s="5"/>
      <c r="G286" s="5"/>
    </row>
    <row r="287" spans="6:7" ht="12.75">
      <c r="F287" s="5"/>
      <c r="G287" s="5"/>
    </row>
    <row r="288" spans="6:7" ht="12.75">
      <c r="F288" s="5"/>
      <c r="G288" s="5"/>
    </row>
    <row r="289" spans="6:7" ht="12.75">
      <c r="F289" s="5"/>
      <c r="G289" s="5"/>
    </row>
    <row r="290" spans="6:7" ht="12.75">
      <c r="F290" s="5"/>
      <c r="G290" s="5"/>
    </row>
    <row r="291" spans="6:7" ht="12.75">
      <c r="F291" s="5"/>
      <c r="G291" s="5"/>
    </row>
    <row r="292" spans="6:7" ht="12.75">
      <c r="F292" s="5"/>
      <c r="G292" s="5"/>
    </row>
    <row r="293" spans="6:7" ht="12.75">
      <c r="F293" s="5"/>
      <c r="G293" s="5"/>
    </row>
    <row r="294" spans="6:7" ht="12.75">
      <c r="F294" s="5"/>
      <c r="G294" s="5"/>
    </row>
  </sheetData>
  <sheetProtection/>
  <mergeCells count="113">
    <mergeCell ref="AE36:AF36"/>
    <mergeCell ref="AG36:BA36"/>
    <mergeCell ref="R41:W41"/>
    <mergeCell ref="X41:AB41"/>
    <mergeCell ref="C38:BA38"/>
    <mergeCell ref="W39:AD39"/>
    <mergeCell ref="AI39:AP39"/>
    <mergeCell ref="BB36:BC36"/>
    <mergeCell ref="B35:C35"/>
    <mergeCell ref="D35:X35"/>
    <mergeCell ref="Y35:Z35"/>
    <mergeCell ref="AE35:AF35"/>
    <mergeCell ref="AG35:BA35"/>
    <mergeCell ref="BB35:BC35"/>
    <mergeCell ref="B36:C36"/>
    <mergeCell ref="D36:X36"/>
    <mergeCell ref="Y36:Z36"/>
    <mergeCell ref="AG33:BA33"/>
    <mergeCell ref="BB33:BC33"/>
    <mergeCell ref="B34:C34"/>
    <mergeCell ref="D34:X34"/>
    <mergeCell ref="Y34:Z34"/>
    <mergeCell ref="AE34:AF34"/>
    <mergeCell ref="AG34:BA34"/>
    <mergeCell ref="BB34:BC34"/>
    <mergeCell ref="B33:C33"/>
    <mergeCell ref="D33:X33"/>
    <mergeCell ref="Y33:Z33"/>
    <mergeCell ref="AE33:AF33"/>
    <mergeCell ref="B31:Z31"/>
    <mergeCell ref="AE31:BC31"/>
    <mergeCell ref="B32:C32"/>
    <mergeCell ref="D32:X32"/>
    <mergeCell ref="Y32:Z32"/>
    <mergeCell ref="AE32:AF32"/>
    <mergeCell ref="AG32:BA32"/>
    <mergeCell ref="BB32:BC32"/>
    <mergeCell ref="AG27:BA27"/>
    <mergeCell ref="BB27:BC27"/>
    <mergeCell ref="B28:C28"/>
    <mergeCell ref="D28:X28"/>
    <mergeCell ref="Y28:Z28"/>
    <mergeCell ref="AE28:AF28"/>
    <mergeCell ref="AG28:BA28"/>
    <mergeCell ref="BB28:BC28"/>
    <mergeCell ref="B27:C27"/>
    <mergeCell ref="D27:X27"/>
    <mergeCell ref="Y27:Z27"/>
    <mergeCell ref="AE27:AF27"/>
    <mergeCell ref="AG25:BA25"/>
    <mergeCell ref="BB25:BC25"/>
    <mergeCell ref="B26:C26"/>
    <mergeCell ref="D26:X26"/>
    <mergeCell ref="Y26:Z26"/>
    <mergeCell ref="AE26:AF26"/>
    <mergeCell ref="AG26:BA26"/>
    <mergeCell ref="BB26:BC26"/>
    <mergeCell ref="B25:C25"/>
    <mergeCell ref="D25:X25"/>
    <mergeCell ref="Y25:Z25"/>
    <mergeCell ref="AE25:AF25"/>
    <mergeCell ref="B23:Z23"/>
    <mergeCell ref="AE23:BC23"/>
    <mergeCell ref="B24:C24"/>
    <mergeCell ref="D24:X24"/>
    <mergeCell ref="Y24:Z24"/>
    <mergeCell ref="AE24:AF24"/>
    <mergeCell ref="AG24:BA24"/>
    <mergeCell ref="BB24:BC24"/>
    <mergeCell ref="AG20:BA20"/>
    <mergeCell ref="BB20:BC20"/>
    <mergeCell ref="B21:C21"/>
    <mergeCell ref="D21:X21"/>
    <mergeCell ref="Y21:Z21"/>
    <mergeCell ref="AE21:AF21"/>
    <mergeCell ref="AG21:BA21"/>
    <mergeCell ref="BB21:BC21"/>
    <mergeCell ref="B20:C20"/>
    <mergeCell ref="D20:X20"/>
    <mergeCell ref="Y20:Z20"/>
    <mergeCell ref="AE20:AF20"/>
    <mergeCell ref="AG18:BA18"/>
    <mergeCell ref="BB18:BC18"/>
    <mergeCell ref="B19:C19"/>
    <mergeCell ref="D19:X19"/>
    <mergeCell ref="Y19:Z19"/>
    <mergeCell ref="AE19:AF19"/>
    <mergeCell ref="AG19:BA19"/>
    <mergeCell ref="BB19:BC19"/>
    <mergeCell ref="B18:C18"/>
    <mergeCell ref="D18:X18"/>
    <mergeCell ref="Y18:Z18"/>
    <mergeCell ref="AE18:AF18"/>
    <mergeCell ref="B16:Z16"/>
    <mergeCell ref="AE16:BC16"/>
    <mergeCell ref="B17:C17"/>
    <mergeCell ref="D17:X17"/>
    <mergeCell ref="Y17:Z17"/>
    <mergeCell ref="AE17:AF17"/>
    <mergeCell ref="AG17:BA17"/>
    <mergeCell ref="BB17:BC17"/>
    <mergeCell ref="B12:BC12"/>
    <mergeCell ref="K14:L14"/>
    <mergeCell ref="N14:Q14"/>
    <mergeCell ref="AC14:AF14"/>
    <mergeCell ref="N5:AQ6"/>
    <mergeCell ref="N8:AQ9"/>
    <mergeCell ref="N10:S10"/>
    <mergeCell ref="T10:X10"/>
    <mergeCell ref="Y10:AA10"/>
    <mergeCell ref="AD10:AI10"/>
    <mergeCell ref="AJ10:AN10"/>
    <mergeCell ref="AO10:AQ10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36"/>
  <dimension ref="A1:EQ41"/>
  <sheetViews>
    <sheetView showGridLines="0" zoomScale="150" zoomScaleNormal="150" zoomScalePageLayoutView="0" workbookViewId="0" topLeftCell="A12">
      <selection activeCell="AW35" sqref="AW35"/>
    </sheetView>
  </sheetViews>
  <sheetFormatPr defaultColWidth="1.7109375" defaultRowHeight="12.75"/>
  <cols>
    <col min="1" max="55" width="1.7109375" style="0" customWidth="1"/>
    <col min="56" max="56" width="1.7109375" style="120" customWidth="1"/>
    <col min="57" max="57" width="1.7109375" style="121" customWidth="1"/>
    <col min="58" max="58" width="2.8515625" style="3" customWidth="1"/>
    <col min="59" max="59" width="2.140625" style="3" customWidth="1"/>
    <col min="60" max="60" width="2.8515625" style="3" customWidth="1"/>
    <col min="61" max="64" width="1.7109375" style="3" customWidth="1"/>
    <col min="65" max="65" width="26.57421875" style="3" bestFit="1" customWidth="1"/>
    <col min="66" max="66" width="2.00390625" style="3" bestFit="1" customWidth="1"/>
    <col min="67" max="68" width="7.8515625" style="3" bestFit="1" customWidth="1"/>
    <col min="69" max="69" width="2.28125" style="3" customWidth="1"/>
    <col min="70" max="71" width="7.8515625" style="3" bestFit="1" customWidth="1"/>
    <col min="72" max="72" width="5.7109375" style="3" customWidth="1"/>
    <col min="73" max="73" width="18.7109375" style="3" bestFit="1" customWidth="1"/>
    <col min="74" max="74" width="2.140625" style="4" bestFit="1" customWidth="1"/>
    <col min="75" max="80" width="5.7109375" style="4" customWidth="1"/>
    <col min="81" max="99" width="5.7109375" style="120" customWidth="1"/>
    <col min="100" max="147" width="1.7109375" style="120" customWidth="1"/>
  </cols>
  <sheetData>
    <row r="1" spans="1:136" s="43" customFormat="1" ht="11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BD1" s="66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6"/>
      <c r="BW1" s="46"/>
      <c r="BX1" s="46"/>
      <c r="BY1" s="46"/>
      <c r="BZ1" s="46"/>
      <c r="CA1" s="46"/>
      <c r="CB1" s="4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</row>
    <row r="2" spans="1:115" s="48" customFormat="1" ht="11.25" customHeight="1">
      <c r="A2" s="1"/>
      <c r="B2" s="274" t="s">
        <v>178</v>
      </c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  <c r="AA2" s="274"/>
      <c r="AB2" s="274"/>
      <c r="AC2" s="274"/>
      <c r="AD2" s="274"/>
      <c r="AE2" s="274"/>
      <c r="AF2" s="274"/>
      <c r="AG2" s="274"/>
      <c r="AH2" s="274"/>
      <c r="AI2" s="274"/>
      <c r="AJ2" s="274"/>
      <c r="AK2" s="274"/>
      <c r="AL2" s="274"/>
      <c r="AM2" s="274"/>
      <c r="AN2" s="274"/>
      <c r="AO2" s="274"/>
      <c r="AP2" s="274"/>
      <c r="AQ2" s="274"/>
      <c r="AR2" s="274"/>
      <c r="AS2" s="274"/>
      <c r="AT2" s="274"/>
      <c r="AU2" s="274"/>
      <c r="AV2" s="274"/>
      <c r="AW2" s="274"/>
      <c r="AX2" s="274"/>
      <c r="AY2" s="274"/>
      <c r="AZ2" s="274"/>
      <c r="BA2" s="274"/>
      <c r="BB2" s="274"/>
      <c r="BC2" s="274"/>
      <c r="BD2" s="67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50"/>
      <c r="BW2" s="50"/>
      <c r="BX2" s="50"/>
      <c r="BY2" s="50"/>
      <c r="BZ2" s="50"/>
      <c r="CA2" s="50"/>
      <c r="CB2" s="50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</row>
    <row r="3" spans="1:115" s="52" customFormat="1" ht="11.25" customHeight="1">
      <c r="A3" s="11"/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74"/>
      <c r="AB3" s="274"/>
      <c r="AC3" s="274"/>
      <c r="AD3" s="274"/>
      <c r="AE3" s="274"/>
      <c r="AF3" s="274"/>
      <c r="AG3" s="274"/>
      <c r="AH3" s="274"/>
      <c r="AI3" s="274"/>
      <c r="AJ3" s="274"/>
      <c r="AK3" s="274"/>
      <c r="AL3" s="274"/>
      <c r="AM3" s="274"/>
      <c r="AN3" s="274"/>
      <c r="AO3" s="274"/>
      <c r="AP3" s="274"/>
      <c r="AQ3" s="274"/>
      <c r="AR3" s="274"/>
      <c r="AS3" s="274"/>
      <c r="AT3" s="274"/>
      <c r="AU3" s="274"/>
      <c r="AV3" s="274"/>
      <c r="AW3" s="274"/>
      <c r="AX3" s="274"/>
      <c r="AY3" s="274"/>
      <c r="AZ3" s="274"/>
      <c r="BA3" s="274"/>
      <c r="BB3" s="274"/>
      <c r="BC3" s="274"/>
      <c r="BD3" s="68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4"/>
      <c r="BW3" s="54"/>
      <c r="BX3" s="54"/>
      <c r="BY3" s="54"/>
      <c r="BZ3" s="54"/>
      <c r="CA3" s="54"/>
      <c r="CB3" s="54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</row>
    <row r="4" spans="2:115" s="52" customFormat="1" ht="11.25" customHeight="1"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74"/>
      <c r="Z4" s="274"/>
      <c r="AA4" s="274"/>
      <c r="AB4" s="274"/>
      <c r="AC4" s="274"/>
      <c r="AD4" s="274"/>
      <c r="AE4" s="274"/>
      <c r="AF4" s="274"/>
      <c r="AG4" s="274"/>
      <c r="AH4" s="274"/>
      <c r="AI4" s="274"/>
      <c r="AJ4" s="274"/>
      <c r="AK4" s="274"/>
      <c r="AL4" s="274"/>
      <c r="AM4" s="274"/>
      <c r="AN4" s="274"/>
      <c r="AO4" s="274"/>
      <c r="AP4" s="274"/>
      <c r="AQ4" s="274"/>
      <c r="AR4" s="274"/>
      <c r="AS4" s="274"/>
      <c r="AT4" s="274"/>
      <c r="AU4" s="274"/>
      <c r="AV4" s="274"/>
      <c r="AW4" s="274"/>
      <c r="AX4" s="274"/>
      <c r="AY4" s="274"/>
      <c r="AZ4" s="274"/>
      <c r="BA4" s="274"/>
      <c r="BB4" s="274"/>
      <c r="BC4" s="274"/>
      <c r="BD4" s="68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4"/>
      <c r="BW4" s="54"/>
      <c r="BX4" s="54"/>
      <c r="BY4" s="54"/>
      <c r="BZ4" s="54"/>
      <c r="CA4" s="54"/>
      <c r="CB4" s="54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</row>
    <row r="5" spans="2:115" s="52" customFormat="1" ht="15">
      <c r="B5" s="342" t="s">
        <v>206</v>
      </c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2"/>
      <c r="X5" s="342"/>
      <c r="Y5" s="342"/>
      <c r="Z5" s="342"/>
      <c r="AA5" s="342"/>
      <c r="AB5" s="342"/>
      <c r="AC5" s="342"/>
      <c r="AD5" s="342"/>
      <c r="AE5" s="342"/>
      <c r="AF5" s="342"/>
      <c r="AG5" s="342"/>
      <c r="AH5" s="342"/>
      <c r="AI5" s="342"/>
      <c r="AJ5" s="342"/>
      <c r="AK5" s="342"/>
      <c r="AL5" s="342"/>
      <c r="AM5" s="342"/>
      <c r="AN5" s="342"/>
      <c r="AO5" s="342"/>
      <c r="AP5" s="342"/>
      <c r="AQ5" s="342"/>
      <c r="AR5" s="342"/>
      <c r="AS5" s="342"/>
      <c r="AT5" s="342"/>
      <c r="AU5" s="342"/>
      <c r="AV5" s="342"/>
      <c r="AW5" s="342"/>
      <c r="AX5" s="342"/>
      <c r="AY5" s="342"/>
      <c r="AZ5" s="342"/>
      <c r="BA5" s="342"/>
      <c r="BB5" s="342"/>
      <c r="BC5" s="342"/>
      <c r="BD5" s="68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4"/>
      <c r="BW5" s="54"/>
      <c r="BX5" s="54"/>
      <c r="BY5" s="54"/>
      <c r="BZ5" s="54"/>
      <c r="CA5" s="54"/>
      <c r="CB5" s="54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</row>
    <row r="6" spans="56:147" ht="11.25" customHeight="1"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</row>
    <row r="7" spans="56:147" ht="11.25" customHeight="1"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</row>
    <row r="8" spans="56:147" ht="11.25" customHeight="1"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</row>
    <row r="9" spans="56:147" ht="4.5" customHeight="1"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</row>
    <row r="10" spans="56:147" ht="12.75"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</row>
    <row r="11" spans="56:147" ht="9" customHeight="1">
      <c r="BD11" s="34"/>
      <c r="BE11" s="3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2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</row>
    <row r="12" ht="6" customHeight="1"/>
    <row r="13" ht="0.75" customHeight="1"/>
    <row r="14" spans="13:45" ht="0.75" customHeight="1">
      <c r="M14" s="358"/>
      <c r="N14" s="358"/>
      <c r="O14" s="358"/>
      <c r="P14" s="358"/>
      <c r="Q14" s="358"/>
      <c r="R14" s="358"/>
      <c r="S14" s="358"/>
      <c r="T14" s="358"/>
      <c r="U14" s="358"/>
      <c r="V14" s="358"/>
      <c r="W14" s="358"/>
      <c r="X14" s="358"/>
      <c r="Y14" s="358"/>
      <c r="Z14" s="358"/>
      <c r="AA14" s="358"/>
      <c r="AB14" s="358"/>
      <c r="AC14" s="358"/>
      <c r="AD14" s="358"/>
      <c r="AE14" s="358"/>
      <c r="AF14" s="358"/>
      <c r="AG14" s="358"/>
      <c r="AH14" s="358"/>
      <c r="AI14" s="358"/>
      <c r="AJ14" s="358"/>
      <c r="AK14" s="358"/>
      <c r="AL14" s="358"/>
      <c r="AM14" s="358"/>
      <c r="AN14" s="358"/>
      <c r="AO14" s="358"/>
      <c r="AP14" s="358"/>
      <c r="AQ14" s="358"/>
      <c r="AR14" s="358"/>
      <c r="AS14" s="358"/>
    </row>
    <row r="15" spans="13:45" ht="0.75" customHeight="1">
      <c r="M15" s="358"/>
      <c r="N15" s="358"/>
      <c r="O15" s="358"/>
      <c r="P15" s="358"/>
      <c r="Q15" s="358"/>
      <c r="R15" s="358"/>
      <c r="S15" s="358"/>
      <c r="T15" s="358"/>
      <c r="U15" s="358"/>
      <c r="V15" s="358"/>
      <c r="W15" s="358"/>
      <c r="X15" s="358"/>
      <c r="Y15" s="358"/>
      <c r="Z15" s="358"/>
      <c r="AA15" s="358"/>
      <c r="AB15" s="358"/>
      <c r="AC15" s="358"/>
      <c r="AD15" s="358"/>
      <c r="AE15" s="358"/>
      <c r="AF15" s="358"/>
      <c r="AG15" s="358"/>
      <c r="AH15" s="358"/>
      <c r="AI15" s="358"/>
      <c r="AJ15" s="358"/>
      <c r="AK15" s="358"/>
      <c r="AL15" s="358"/>
      <c r="AM15" s="358"/>
      <c r="AN15" s="358"/>
      <c r="AO15" s="358"/>
      <c r="AP15" s="358"/>
      <c r="AQ15" s="358"/>
      <c r="AR15" s="358"/>
      <c r="AS15" s="358"/>
    </row>
    <row r="16" spans="13:45" ht="0.75" customHeight="1">
      <c r="M16" s="358"/>
      <c r="N16" s="358"/>
      <c r="O16" s="358"/>
      <c r="P16" s="358"/>
      <c r="Q16" s="358"/>
      <c r="R16" s="358"/>
      <c r="S16" s="358"/>
      <c r="T16" s="358"/>
      <c r="U16" s="358"/>
      <c r="V16" s="358"/>
      <c r="W16" s="358"/>
      <c r="X16" s="358"/>
      <c r="Y16" s="358"/>
      <c r="Z16" s="358"/>
      <c r="AA16" s="358"/>
      <c r="AB16" s="358"/>
      <c r="AC16" s="358"/>
      <c r="AD16" s="358"/>
      <c r="AE16" s="358"/>
      <c r="AF16" s="358"/>
      <c r="AG16" s="358"/>
      <c r="AH16" s="358"/>
      <c r="AI16" s="358"/>
      <c r="AJ16" s="358"/>
      <c r="AK16" s="358"/>
      <c r="AL16" s="358"/>
      <c r="AM16" s="358"/>
      <c r="AN16" s="358"/>
      <c r="AO16" s="358"/>
      <c r="AP16" s="358"/>
      <c r="AQ16" s="358"/>
      <c r="AR16" s="358"/>
      <c r="AS16" s="358"/>
    </row>
    <row r="17" spans="13:45" ht="0.75" customHeight="1">
      <c r="M17" s="358"/>
      <c r="N17" s="358"/>
      <c r="O17" s="358"/>
      <c r="P17" s="358"/>
      <c r="Q17" s="358"/>
      <c r="R17" s="358"/>
      <c r="S17" s="358"/>
      <c r="T17" s="358"/>
      <c r="U17" s="358"/>
      <c r="V17" s="358"/>
      <c r="W17" s="358"/>
      <c r="X17" s="358"/>
      <c r="Y17" s="358"/>
      <c r="Z17" s="358"/>
      <c r="AA17" s="358"/>
      <c r="AB17" s="358"/>
      <c r="AC17" s="358"/>
      <c r="AD17" s="358"/>
      <c r="AE17" s="358"/>
      <c r="AF17" s="358"/>
      <c r="AG17" s="358"/>
      <c r="AH17" s="358"/>
      <c r="AI17" s="358"/>
      <c r="AJ17" s="358"/>
      <c r="AK17" s="358"/>
      <c r="AL17" s="358"/>
      <c r="AM17" s="358"/>
      <c r="AN17" s="358"/>
      <c r="AO17" s="358"/>
      <c r="AP17" s="358"/>
      <c r="AQ17" s="358"/>
      <c r="AR17" s="358"/>
      <c r="AS17" s="358"/>
    </row>
    <row r="18" ht="0.75" customHeight="1"/>
    <row r="19" ht="0.75" customHeight="1"/>
    <row r="20" ht="0.75" customHeight="1" thickBot="1"/>
    <row r="21" spans="13:45" ht="16.5" thickBot="1">
      <c r="M21" s="370" t="s">
        <v>16</v>
      </c>
      <c r="N21" s="371"/>
      <c r="O21" s="371"/>
      <c r="P21" s="371"/>
      <c r="Q21" s="371"/>
      <c r="R21" s="371"/>
      <c r="S21" s="371"/>
      <c r="T21" s="371"/>
      <c r="U21" s="371"/>
      <c r="V21" s="371"/>
      <c r="W21" s="371"/>
      <c r="X21" s="371"/>
      <c r="Y21" s="371"/>
      <c r="Z21" s="371"/>
      <c r="AA21" s="371"/>
      <c r="AB21" s="371"/>
      <c r="AC21" s="371"/>
      <c r="AD21" s="371"/>
      <c r="AE21" s="371"/>
      <c r="AF21" s="371"/>
      <c r="AG21" s="371"/>
      <c r="AH21" s="371"/>
      <c r="AI21" s="371"/>
      <c r="AJ21" s="371"/>
      <c r="AK21" s="371"/>
      <c r="AL21" s="371"/>
      <c r="AM21" s="371"/>
      <c r="AN21" s="371"/>
      <c r="AO21" s="371"/>
      <c r="AP21" s="371"/>
      <c r="AQ21" s="371"/>
      <c r="AR21" s="371"/>
      <c r="AS21" s="372"/>
    </row>
    <row r="22" spans="13:79" ht="15">
      <c r="M22" s="373" t="s">
        <v>0</v>
      </c>
      <c r="N22" s="374"/>
      <c r="O22" s="359" t="str">
        <f>'Rangliste Teams Zwischenrunde'!$B$22</f>
        <v>SC Verl II</v>
      </c>
      <c r="P22" s="359"/>
      <c r="Q22" s="359"/>
      <c r="R22" s="359"/>
      <c r="S22" s="359"/>
      <c r="T22" s="359"/>
      <c r="U22" s="359"/>
      <c r="V22" s="359"/>
      <c r="W22" s="359"/>
      <c r="X22" s="359"/>
      <c r="Y22" s="359"/>
      <c r="Z22" s="359"/>
      <c r="AA22" s="359"/>
      <c r="AB22" s="359"/>
      <c r="AC22" s="359"/>
      <c r="AD22" s="359"/>
      <c r="AE22" s="359"/>
      <c r="AF22" s="359"/>
      <c r="AG22" s="359"/>
      <c r="AH22" s="359"/>
      <c r="AI22" s="359"/>
      <c r="AJ22" s="359"/>
      <c r="AK22" s="359"/>
      <c r="AL22" s="359"/>
      <c r="AM22" s="359"/>
      <c r="AN22" s="359"/>
      <c r="AO22" s="359"/>
      <c r="AP22" s="359"/>
      <c r="AQ22" s="359"/>
      <c r="AR22" s="359"/>
      <c r="AS22" s="369"/>
      <c r="AT22" s="5"/>
      <c r="AW22" s="279" t="s">
        <v>197</v>
      </c>
      <c r="AX22" s="279"/>
      <c r="AY22" s="279"/>
      <c r="AZ22" s="279"/>
      <c r="BA22" s="279"/>
      <c r="BB22" s="279"/>
      <c r="BC22" s="279"/>
      <c r="BD22" s="279"/>
      <c r="BE22" s="279"/>
      <c r="BF22" s="279"/>
      <c r="BG22" s="279"/>
      <c r="BH22" s="279"/>
      <c r="BI22" s="279"/>
      <c r="BJ22" s="279"/>
      <c r="BK22" s="279"/>
      <c r="BL22" s="279"/>
      <c r="BM22" s="279"/>
      <c r="BN22" s="279"/>
      <c r="BO22" s="279"/>
      <c r="BP22" s="279"/>
      <c r="BQ22" s="279"/>
      <c r="BR22" s="279"/>
      <c r="BS22" s="279"/>
      <c r="BT22" s="279"/>
      <c r="BU22" s="279"/>
      <c r="BV22" s="279"/>
      <c r="BW22" s="279"/>
      <c r="BX22" s="279"/>
      <c r="BY22" s="279"/>
      <c r="BZ22" s="279"/>
      <c r="CA22" s="279"/>
    </row>
    <row r="23" spans="13:79" ht="15">
      <c r="M23" s="277" t="s">
        <v>1</v>
      </c>
      <c r="N23" s="278"/>
      <c r="O23" s="279" t="str">
        <f>'Rangliste Teams Zwischenrunde'!$B$23</f>
        <v>FV Wiehl</v>
      </c>
      <c r="P23" s="279"/>
      <c r="Q23" s="279"/>
      <c r="R23" s="279"/>
      <c r="S23" s="279"/>
      <c r="T23" s="279"/>
      <c r="U23" s="279"/>
      <c r="V23" s="279"/>
      <c r="W23" s="279"/>
      <c r="X23" s="279"/>
      <c r="Y23" s="279"/>
      <c r="Z23" s="279"/>
      <c r="AA23" s="279"/>
      <c r="AB23" s="279"/>
      <c r="AC23" s="279"/>
      <c r="AD23" s="279"/>
      <c r="AE23" s="279"/>
      <c r="AF23" s="279"/>
      <c r="AG23" s="279"/>
      <c r="AH23" s="279"/>
      <c r="AI23" s="279"/>
      <c r="AJ23" s="279"/>
      <c r="AK23" s="279"/>
      <c r="AL23" s="279"/>
      <c r="AM23" s="279"/>
      <c r="AN23" s="279"/>
      <c r="AO23" s="279"/>
      <c r="AP23" s="279"/>
      <c r="AQ23" s="279"/>
      <c r="AR23" s="279"/>
      <c r="AS23" s="280"/>
      <c r="AT23" s="5"/>
      <c r="AW23" s="279" t="s">
        <v>198</v>
      </c>
      <c r="AX23" s="279"/>
      <c r="AY23" s="279"/>
      <c r="AZ23" s="279"/>
      <c r="BA23" s="279"/>
      <c r="BB23" s="279"/>
      <c r="BC23" s="279"/>
      <c r="BD23" s="279"/>
      <c r="BE23" s="279"/>
      <c r="BF23" s="279"/>
      <c r="BG23" s="279"/>
      <c r="BH23" s="279"/>
      <c r="BI23" s="279"/>
      <c r="BJ23" s="279"/>
      <c r="BK23" s="279"/>
      <c r="BL23" s="279"/>
      <c r="BM23" s="279"/>
      <c r="BN23" s="279"/>
      <c r="BO23" s="279"/>
      <c r="BP23" s="279"/>
      <c r="BQ23" s="279"/>
      <c r="BR23" s="279"/>
      <c r="BS23" s="279"/>
      <c r="BT23" s="279"/>
      <c r="BU23" s="279"/>
      <c r="BV23" s="279"/>
      <c r="BW23" s="279"/>
      <c r="BX23" s="279"/>
      <c r="BY23" s="279"/>
      <c r="BZ23" s="279"/>
      <c r="CA23" s="279"/>
    </row>
    <row r="24" spans="13:79" ht="15.75" thickBot="1">
      <c r="M24" s="281" t="s">
        <v>2</v>
      </c>
      <c r="N24" s="282"/>
      <c r="O24" s="275" t="str">
        <f>'Rangliste Teams Zwischenrunde'!$B$26</f>
        <v>GW Varensell</v>
      </c>
      <c r="P24" s="275"/>
      <c r="Q24" s="275"/>
      <c r="R24" s="275"/>
      <c r="S24" s="275"/>
      <c r="T24" s="275"/>
      <c r="U24" s="275"/>
      <c r="V24" s="275"/>
      <c r="W24" s="275"/>
      <c r="X24" s="275"/>
      <c r="Y24" s="275"/>
      <c r="Z24" s="275"/>
      <c r="AA24" s="275"/>
      <c r="AB24" s="275"/>
      <c r="AC24" s="275"/>
      <c r="AD24" s="275"/>
      <c r="AE24" s="275"/>
      <c r="AF24" s="275"/>
      <c r="AG24" s="275"/>
      <c r="AH24" s="275"/>
      <c r="AI24" s="275"/>
      <c r="AJ24" s="275"/>
      <c r="AK24" s="275"/>
      <c r="AL24" s="275"/>
      <c r="AM24" s="275"/>
      <c r="AN24" s="275"/>
      <c r="AO24" s="275"/>
      <c r="AP24" s="275"/>
      <c r="AQ24" s="275"/>
      <c r="AR24" s="275"/>
      <c r="AS24" s="276"/>
      <c r="AT24" s="5"/>
      <c r="AW24" s="279" t="s">
        <v>199</v>
      </c>
      <c r="AX24" s="279"/>
      <c r="AY24" s="279"/>
      <c r="AZ24" s="279"/>
      <c r="BA24" s="279"/>
      <c r="BB24" s="279"/>
      <c r="BC24" s="279"/>
      <c r="BD24" s="279"/>
      <c r="BE24" s="279"/>
      <c r="BF24" s="279"/>
      <c r="BG24" s="279"/>
      <c r="BH24" s="279"/>
      <c r="BI24" s="279"/>
      <c r="BJ24" s="279"/>
      <c r="BK24" s="279"/>
      <c r="BL24" s="279"/>
      <c r="BM24" s="279"/>
      <c r="BN24" s="279"/>
      <c r="BO24" s="279"/>
      <c r="BP24" s="279"/>
      <c r="BQ24" s="279"/>
      <c r="BR24" s="279"/>
      <c r="BS24" s="279"/>
      <c r="BT24" s="279"/>
      <c r="BU24" s="279"/>
      <c r="BV24" s="279"/>
      <c r="BW24" s="279"/>
      <c r="BX24" s="279"/>
      <c r="BY24" s="279"/>
      <c r="BZ24" s="279"/>
      <c r="CA24" s="279"/>
    </row>
    <row r="26" ht="12.75">
      <c r="B26" s="37" t="s">
        <v>156</v>
      </c>
    </row>
    <row r="27" ht="6" customHeight="1" thickBot="1"/>
    <row r="28" spans="2:147" s="26" customFormat="1" ht="16.5" customHeight="1" thickBot="1">
      <c r="B28" s="312" t="s">
        <v>5</v>
      </c>
      <c r="C28" s="313"/>
      <c r="D28" s="316" t="s">
        <v>6</v>
      </c>
      <c r="E28" s="317"/>
      <c r="F28" s="317"/>
      <c r="G28" s="317"/>
      <c r="H28" s="317"/>
      <c r="I28" s="318"/>
      <c r="J28" s="316" t="s">
        <v>7</v>
      </c>
      <c r="K28" s="317"/>
      <c r="L28" s="317"/>
      <c r="M28" s="317"/>
      <c r="N28" s="318"/>
      <c r="O28" s="316" t="s">
        <v>8</v>
      </c>
      <c r="P28" s="317"/>
      <c r="Q28" s="317"/>
      <c r="R28" s="317"/>
      <c r="S28" s="317"/>
      <c r="T28" s="317"/>
      <c r="U28" s="317"/>
      <c r="V28" s="317"/>
      <c r="W28" s="317"/>
      <c r="X28" s="317"/>
      <c r="Y28" s="317"/>
      <c r="Z28" s="317"/>
      <c r="AA28" s="317"/>
      <c r="AB28" s="317"/>
      <c r="AC28" s="317"/>
      <c r="AD28" s="317"/>
      <c r="AE28" s="317"/>
      <c r="AF28" s="317"/>
      <c r="AG28" s="317"/>
      <c r="AH28" s="317"/>
      <c r="AI28" s="317"/>
      <c r="AJ28" s="317"/>
      <c r="AK28" s="317"/>
      <c r="AL28" s="317"/>
      <c r="AM28" s="317"/>
      <c r="AN28" s="317"/>
      <c r="AO28" s="317"/>
      <c r="AP28" s="317"/>
      <c r="AQ28" s="317"/>
      <c r="AR28" s="317"/>
      <c r="AS28" s="317"/>
      <c r="AT28" s="317"/>
      <c r="AU28" s="317"/>
      <c r="AV28" s="318"/>
      <c r="AW28" s="316" t="s">
        <v>9</v>
      </c>
      <c r="AX28" s="317"/>
      <c r="AY28" s="317"/>
      <c r="AZ28" s="317"/>
      <c r="BA28" s="318"/>
      <c r="BB28" s="314"/>
      <c r="BC28" s="315"/>
      <c r="BD28" s="38"/>
      <c r="BE28" s="123"/>
      <c r="BF28" s="79" t="s">
        <v>10</v>
      </c>
      <c r="BG28" s="80"/>
      <c r="BH28" s="80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9"/>
      <c r="BW28" s="29"/>
      <c r="BX28" s="29"/>
      <c r="BY28" s="29"/>
      <c r="BZ28" s="29"/>
      <c r="CA28" s="29"/>
      <c r="CB28" s="29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</row>
    <row r="29" spans="2:80" s="38" customFormat="1" ht="18" customHeight="1" thickBot="1">
      <c r="B29" s="310">
        <v>1</v>
      </c>
      <c r="C29" s="311"/>
      <c r="D29" s="286">
        <v>6</v>
      </c>
      <c r="E29" s="287"/>
      <c r="F29" s="287"/>
      <c r="G29" s="287"/>
      <c r="H29" s="287"/>
      <c r="I29" s="288"/>
      <c r="J29" s="291">
        <v>0.6826388888888889</v>
      </c>
      <c r="K29" s="291"/>
      <c r="L29" s="291"/>
      <c r="M29" s="291"/>
      <c r="N29" s="292"/>
      <c r="O29" s="293" t="str">
        <f>O22</f>
        <v>SC Verl II</v>
      </c>
      <c r="P29" s="289"/>
      <c r="Q29" s="289"/>
      <c r="R29" s="289"/>
      <c r="S29" s="289"/>
      <c r="T29" s="289"/>
      <c r="U29" s="289"/>
      <c r="V29" s="289"/>
      <c r="W29" s="289"/>
      <c r="X29" s="289"/>
      <c r="Y29" s="289"/>
      <c r="Z29" s="289"/>
      <c r="AA29" s="289"/>
      <c r="AB29" s="289"/>
      <c r="AC29" s="289"/>
      <c r="AD29" s="289"/>
      <c r="AE29" s="59" t="s">
        <v>11</v>
      </c>
      <c r="AF29" s="289" t="str">
        <f>O23</f>
        <v>FV Wiehl</v>
      </c>
      <c r="AG29" s="289"/>
      <c r="AH29" s="289"/>
      <c r="AI29" s="289"/>
      <c r="AJ29" s="289"/>
      <c r="AK29" s="289"/>
      <c r="AL29" s="289"/>
      <c r="AM29" s="289"/>
      <c r="AN29" s="289"/>
      <c r="AO29" s="289"/>
      <c r="AP29" s="289"/>
      <c r="AQ29" s="289"/>
      <c r="AR29" s="289"/>
      <c r="AS29" s="289"/>
      <c r="AT29" s="289"/>
      <c r="AU29" s="289"/>
      <c r="AV29" s="290"/>
      <c r="AW29" s="301">
        <v>0</v>
      </c>
      <c r="AX29" s="302"/>
      <c r="AY29" s="59" t="s">
        <v>12</v>
      </c>
      <c r="AZ29" s="302">
        <v>5</v>
      </c>
      <c r="BA29" s="308"/>
      <c r="BB29" s="301"/>
      <c r="BC29" s="307"/>
      <c r="BE29" s="123"/>
      <c r="BF29" s="81">
        <f>IF(ISBLANK(AW29),"0",IF(AW29&gt;AZ29,3,IF(AW29=AZ29,1,0)))</f>
        <v>0</v>
      </c>
      <c r="BG29" s="81" t="s">
        <v>12</v>
      </c>
      <c r="BH29" s="81">
        <f>IF(ISBLANK(AZ29),"0",IF(AZ29&gt;AW29,3,IF(AZ29=AW29,1,0)))</f>
        <v>3</v>
      </c>
      <c r="BI29" s="28"/>
      <c r="BJ29" s="28"/>
      <c r="BK29" s="28"/>
      <c r="BL29" s="28"/>
      <c r="BM29" s="82" t="str">
        <f>$O$23</f>
        <v>FV Wiehl</v>
      </c>
      <c r="BN29" s="83">
        <f>COUNT($BH$29,$BF$31)</f>
        <v>2</v>
      </c>
      <c r="BO29" s="83">
        <f>SUM($BH$29+$BF$31)</f>
        <v>6</v>
      </c>
      <c r="BP29" s="83">
        <f>SUM($AZ$29+$AW$31)</f>
        <v>7</v>
      </c>
      <c r="BQ29" s="84" t="s">
        <v>12</v>
      </c>
      <c r="BR29" s="83">
        <f>SUM($AW$29+$AZ$31)</f>
        <v>0</v>
      </c>
      <c r="BS29" s="83">
        <f>SUM(BP29-BR29)</f>
        <v>7</v>
      </c>
      <c r="BT29" s="28"/>
      <c r="BU29" s="28" t="str">
        <f>IF(BV29&gt;0,"Mannschaften gleich!",BM29)</f>
        <v>FV Wiehl</v>
      </c>
      <c r="BV29" s="29">
        <f>IF(AND(BO29=BO30,BS29=BS30,BP29=BP30),1,0)</f>
        <v>0</v>
      </c>
      <c r="BW29" s="29"/>
      <c r="BX29" s="29"/>
      <c r="BY29" s="29"/>
      <c r="BZ29" s="29"/>
      <c r="CA29" s="29"/>
      <c r="CB29" s="29"/>
    </row>
    <row r="30" spans="2:80" s="38" customFormat="1" ht="18" customHeight="1" thickBot="1">
      <c r="B30" s="304"/>
      <c r="C30" s="305"/>
      <c r="D30" s="305"/>
      <c r="E30" s="305"/>
      <c r="F30" s="305"/>
      <c r="G30" s="305"/>
      <c r="H30" s="305"/>
      <c r="I30" s="305"/>
      <c r="J30" s="305"/>
      <c r="K30" s="305"/>
      <c r="L30" s="305"/>
      <c r="M30" s="305"/>
      <c r="N30" s="305"/>
      <c r="O30" s="305"/>
      <c r="P30" s="305"/>
      <c r="Q30" s="305"/>
      <c r="R30" s="305"/>
      <c r="S30" s="305"/>
      <c r="T30" s="305"/>
      <c r="U30" s="305"/>
      <c r="V30" s="305"/>
      <c r="W30" s="305"/>
      <c r="X30" s="305"/>
      <c r="Y30" s="305"/>
      <c r="Z30" s="305"/>
      <c r="AA30" s="305"/>
      <c r="AB30" s="305"/>
      <c r="AC30" s="305"/>
      <c r="AD30" s="305"/>
      <c r="AE30" s="305"/>
      <c r="AF30" s="305"/>
      <c r="AG30" s="305"/>
      <c r="AH30" s="305"/>
      <c r="AI30" s="305"/>
      <c r="AJ30" s="305"/>
      <c r="AK30" s="305"/>
      <c r="AL30" s="305"/>
      <c r="AM30" s="305"/>
      <c r="AN30" s="305"/>
      <c r="AO30" s="305"/>
      <c r="AP30" s="305"/>
      <c r="AQ30" s="305"/>
      <c r="AR30" s="305"/>
      <c r="AS30" s="305"/>
      <c r="AT30" s="305"/>
      <c r="AU30" s="305"/>
      <c r="AV30" s="305"/>
      <c r="AW30" s="305"/>
      <c r="AX30" s="305"/>
      <c r="AY30" s="305"/>
      <c r="AZ30" s="305"/>
      <c r="BA30" s="305"/>
      <c r="BB30" s="305"/>
      <c r="BC30" s="306"/>
      <c r="BE30" s="123"/>
      <c r="BF30" s="81"/>
      <c r="BG30" s="81"/>
      <c r="BH30" s="81"/>
      <c r="BI30" s="28"/>
      <c r="BJ30" s="28"/>
      <c r="BK30" s="28"/>
      <c r="BL30" s="28"/>
      <c r="BM30" s="85" t="str">
        <f>$O$24</f>
        <v>GW Varensell</v>
      </c>
      <c r="BN30" s="83">
        <f>COUNT($BH$31,$BF$33)</f>
        <v>2</v>
      </c>
      <c r="BO30" s="83">
        <f>SUM($BH$31+$BF$33)</f>
        <v>3</v>
      </c>
      <c r="BP30" s="83">
        <f>SUM($AZ$31+$AW$33)</f>
        <v>4</v>
      </c>
      <c r="BQ30" s="84" t="s">
        <v>12</v>
      </c>
      <c r="BR30" s="83">
        <f>SUM($AW$31+$AZ$33)</f>
        <v>2</v>
      </c>
      <c r="BS30" s="83">
        <f>SUM(BP30-BR30)</f>
        <v>2</v>
      </c>
      <c r="BT30" s="28"/>
      <c r="BU30" s="28" t="str">
        <f>IF((BV30+BW30)&gt;0,"Mannschaften gleich!",BM30)</f>
        <v>GW Varensell</v>
      </c>
      <c r="BV30" s="29">
        <f>IF(AND(BO30=BO31,BS30=BS31,BP30=BP31),1,0)</f>
        <v>0</v>
      </c>
      <c r="BW30" s="29">
        <f>IF(AND(BO29=BO30,BS29=BS30,BP29=BP30),1,0)</f>
        <v>0</v>
      </c>
      <c r="BX30" s="29"/>
      <c r="BY30" s="29"/>
      <c r="BZ30" s="29"/>
      <c r="CA30" s="29"/>
      <c r="CB30" s="29"/>
    </row>
    <row r="31" spans="2:147" s="26" customFormat="1" ht="18" customHeight="1" thickBot="1">
      <c r="B31" s="310">
        <v>2</v>
      </c>
      <c r="C31" s="311"/>
      <c r="D31" s="286">
        <v>6</v>
      </c>
      <c r="E31" s="287"/>
      <c r="F31" s="287"/>
      <c r="G31" s="287"/>
      <c r="H31" s="287"/>
      <c r="I31" s="288"/>
      <c r="J31" s="291">
        <v>0.7076388888888889</v>
      </c>
      <c r="K31" s="291"/>
      <c r="L31" s="291"/>
      <c r="M31" s="291"/>
      <c r="N31" s="292"/>
      <c r="O31" s="293" t="str">
        <f>O23</f>
        <v>FV Wiehl</v>
      </c>
      <c r="P31" s="289"/>
      <c r="Q31" s="289"/>
      <c r="R31" s="289"/>
      <c r="S31" s="289"/>
      <c r="T31" s="289"/>
      <c r="U31" s="289"/>
      <c r="V31" s="289"/>
      <c r="W31" s="289"/>
      <c r="X31" s="289"/>
      <c r="Y31" s="289"/>
      <c r="Z31" s="289"/>
      <c r="AA31" s="289"/>
      <c r="AB31" s="289"/>
      <c r="AC31" s="289"/>
      <c r="AD31" s="289"/>
      <c r="AE31" s="59" t="s">
        <v>11</v>
      </c>
      <c r="AF31" s="289" t="str">
        <f>O24</f>
        <v>GW Varensell</v>
      </c>
      <c r="AG31" s="289"/>
      <c r="AH31" s="289"/>
      <c r="AI31" s="289"/>
      <c r="AJ31" s="289"/>
      <c r="AK31" s="289"/>
      <c r="AL31" s="289"/>
      <c r="AM31" s="289"/>
      <c r="AN31" s="289"/>
      <c r="AO31" s="289"/>
      <c r="AP31" s="289"/>
      <c r="AQ31" s="289"/>
      <c r="AR31" s="289"/>
      <c r="AS31" s="289"/>
      <c r="AT31" s="289"/>
      <c r="AU31" s="289"/>
      <c r="AV31" s="290"/>
      <c r="AW31" s="301">
        <v>2</v>
      </c>
      <c r="AX31" s="302"/>
      <c r="AY31" s="59" t="s">
        <v>12</v>
      </c>
      <c r="AZ31" s="302">
        <v>0</v>
      </c>
      <c r="BA31" s="308"/>
      <c r="BB31" s="301"/>
      <c r="BC31" s="307"/>
      <c r="BD31" s="38"/>
      <c r="BE31" s="123"/>
      <c r="BF31" s="81">
        <f>IF(ISBLANK(AW31),"0",IF(AW31&gt;AZ31,3,IF(AW31=AZ31,1,0)))</f>
        <v>3</v>
      </c>
      <c r="BG31" s="81" t="s">
        <v>12</v>
      </c>
      <c r="BH31" s="81">
        <f>IF(ISBLANK(AZ31),"0",IF(AZ31&gt;AW31,3,IF(AZ31=AW31,1,0)))</f>
        <v>0</v>
      </c>
      <c r="BI31" s="28"/>
      <c r="BJ31" s="28"/>
      <c r="BK31" s="28"/>
      <c r="BL31" s="28"/>
      <c r="BM31" s="82" t="str">
        <f>$O$22</f>
        <v>SC Verl II</v>
      </c>
      <c r="BN31" s="83">
        <f>COUNT($BF$29,$BH$33)</f>
        <v>2</v>
      </c>
      <c r="BO31" s="83">
        <f>SUM($BF$29+$BH$33)</f>
        <v>0</v>
      </c>
      <c r="BP31" s="83">
        <f>SUM($AW$29+$AZ$33)</f>
        <v>0</v>
      </c>
      <c r="BQ31" s="84" t="s">
        <v>12</v>
      </c>
      <c r="BR31" s="83">
        <f>SUM($AZ$29+$AW$33)</f>
        <v>9</v>
      </c>
      <c r="BS31" s="83">
        <f>SUM(BP31-BR31)</f>
        <v>-9</v>
      </c>
      <c r="BT31" s="28"/>
      <c r="BU31" s="28" t="str">
        <f>IF((BV31+BW31)&gt;0,"Mannschaften gleich!",BM31)</f>
        <v>SC Verl II</v>
      </c>
      <c r="BV31" s="29"/>
      <c r="BW31" s="29">
        <f>IF(AND(BO30=BO31,BS30=BS31,BP30=BP31),1,0)</f>
        <v>0</v>
      </c>
      <c r="BX31" s="29"/>
      <c r="BY31" s="29"/>
      <c r="BZ31" s="29"/>
      <c r="CA31" s="29"/>
      <c r="CB31" s="29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</row>
    <row r="32" spans="2:147" s="26" customFormat="1" ht="18" customHeight="1" thickBot="1">
      <c r="B32" s="304"/>
      <c r="C32" s="305"/>
      <c r="D32" s="305"/>
      <c r="E32" s="305"/>
      <c r="F32" s="305"/>
      <c r="G32" s="305"/>
      <c r="H32" s="305"/>
      <c r="I32" s="305"/>
      <c r="J32" s="305"/>
      <c r="K32" s="305"/>
      <c r="L32" s="305"/>
      <c r="M32" s="305"/>
      <c r="N32" s="305"/>
      <c r="O32" s="305"/>
      <c r="P32" s="305"/>
      <c r="Q32" s="305"/>
      <c r="R32" s="305"/>
      <c r="S32" s="305"/>
      <c r="T32" s="305"/>
      <c r="U32" s="305"/>
      <c r="V32" s="305"/>
      <c r="W32" s="305"/>
      <c r="X32" s="305"/>
      <c r="Y32" s="305"/>
      <c r="Z32" s="305"/>
      <c r="AA32" s="305"/>
      <c r="AB32" s="305"/>
      <c r="AC32" s="305"/>
      <c r="AD32" s="305"/>
      <c r="AE32" s="305"/>
      <c r="AF32" s="305"/>
      <c r="AG32" s="305"/>
      <c r="AH32" s="305"/>
      <c r="AI32" s="305"/>
      <c r="AJ32" s="305"/>
      <c r="AK32" s="305"/>
      <c r="AL32" s="305"/>
      <c r="AM32" s="305"/>
      <c r="AN32" s="305"/>
      <c r="AO32" s="305"/>
      <c r="AP32" s="305"/>
      <c r="AQ32" s="305"/>
      <c r="AR32" s="305"/>
      <c r="AS32" s="305"/>
      <c r="AT32" s="305"/>
      <c r="AU32" s="305"/>
      <c r="AV32" s="305"/>
      <c r="AW32" s="305"/>
      <c r="AX32" s="305"/>
      <c r="AY32" s="305"/>
      <c r="AZ32" s="305"/>
      <c r="BA32" s="305"/>
      <c r="BB32" s="305"/>
      <c r="BC32" s="306"/>
      <c r="BD32" s="38"/>
      <c r="BE32" s="123"/>
      <c r="BF32" s="81"/>
      <c r="BG32" s="81"/>
      <c r="BH32" s="81"/>
      <c r="BI32" s="28"/>
      <c r="BJ32" s="28"/>
      <c r="BK32" s="28"/>
      <c r="BL32" s="28"/>
      <c r="BM32" s="82"/>
      <c r="BN32" s="83"/>
      <c r="BO32" s="83"/>
      <c r="BP32" s="83"/>
      <c r="BQ32" s="84"/>
      <c r="BR32" s="83"/>
      <c r="BS32" s="83"/>
      <c r="BT32" s="28"/>
      <c r="BU32" s="28"/>
      <c r="BV32" s="29"/>
      <c r="BW32" s="29"/>
      <c r="BX32" s="29"/>
      <c r="BY32" s="29"/>
      <c r="BZ32" s="29"/>
      <c r="CA32" s="29"/>
      <c r="CB32" s="29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</row>
    <row r="33" spans="2:147" s="26" customFormat="1" ht="18" customHeight="1" thickBot="1">
      <c r="B33" s="310">
        <v>3</v>
      </c>
      <c r="C33" s="311"/>
      <c r="D33" s="286">
        <v>6</v>
      </c>
      <c r="E33" s="287"/>
      <c r="F33" s="287"/>
      <c r="G33" s="287"/>
      <c r="H33" s="287"/>
      <c r="I33" s="288"/>
      <c r="J33" s="291">
        <v>0.7326388888888888</v>
      </c>
      <c r="K33" s="291"/>
      <c r="L33" s="291"/>
      <c r="M33" s="291"/>
      <c r="N33" s="292"/>
      <c r="O33" s="293" t="str">
        <f>O24</f>
        <v>GW Varensell</v>
      </c>
      <c r="P33" s="289"/>
      <c r="Q33" s="289"/>
      <c r="R33" s="289"/>
      <c r="S33" s="289"/>
      <c r="T33" s="289"/>
      <c r="U33" s="289"/>
      <c r="V33" s="289"/>
      <c r="W33" s="289"/>
      <c r="X33" s="289"/>
      <c r="Y33" s="289"/>
      <c r="Z33" s="289"/>
      <c r="AA33" s="289"/>
      <c r="AB33" s="289"/>
      <c r="AC33" s="289"/>
      <c r="AD33" s="289"/>
      <c r="AE33" s="59" t="s">
        <v>11</v>
      </c>
      <c r="AF33" s="289" t="str">
        <f>O22</f>
        <v>SC Verl II</v>
      </c>
      <c r="AG33" s="289"/>
      <c r="AH33" s="289"/>
      <c r="AI33" s="289"/>
      <c r="AJ33" s="289"/>
      <c r="AK33" s="289"/>
      <c r="AL33" s="289"/>
      <c r="AM33" s="289"/>
      <c r="AN33" s="289"/>
      <c r="AO33" s="289"/>
      <c r="AP33" s="289"/>
      <c r="AQ33" s="289"/>
      <c r="AR33" s="289"/>
      <c r="AS33" s="289"/>
      <c r="AT33" s="289"/>
      <c r="AU33" s="289"/>
      <c r="AV33" s="290"/>
      <c r="AW33" s="301">
        <v>4</v>
      </c>
      <c r="AX33" s="302"/>
      <c r="AY33" s="59" t="s">
        <v>12</v>
      </c>
      <c r="AZ33" s="302">
        <v>0</v>
      </c>
      <c r="BA33" s="308"/>
      <c r="BB33" s="301"/>
      <c r="BC33" s="307"/>
      <c r="BD33" s="38"/>
      <c r="BE33" s="123"/>
      <c r="BF33" s="81">
        <f>IF(ISBLANK(AW33),"0",IF(AW33&gt;AZ33,3,IF(AW33=AZ33,1,0)))</f>
        <v>3</v>
      </c>
      <c r="BG33" s="81" t="s">
        <v>12</v>
      </c>
      <c r="BH33" s="81">
        <f>IF(ISBLANK(AZ33),"0",IF(AZ33&gt;AW33,3,IF(AZ33=AW33,1,0)))</f>
        <v>0</v>
      </c>
      <c r="BI33" s="28"/>
      <c r="BJ33" s="28"/>
      <c r="BK33" s="28"/>
      <c r="BL33" s="28"/>
      <c r="BM33" s="82"/>
      <c r="BN33" s="83"/>
      <c r="BO33" s="83"/>
      <c r="BP33" s="83"/>
      <c r="BQ33" s="84"/>
      <c r="BR33" s="83"/>
      <c r="BS33" s="83"/>
      <c r="BT33" s="28"/>
      <c r="BU33" s="28"/>
      <c r="BV33" s="29"/>
      <c r="BW33" s="29"/>
      <c r="BX33" s="29"/>
      <c r="BY33" s="29"/>
      <c r="BZ33" s="29"/>
      <c r="CA33" s="29"/>
      <c r="CB33" s="29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</row>
    <row r="35" ht="12.75">
      <c r="B35" s="37" t="s">
        <v>36</v>
      </c>
    </row>
    <row r="36" ht="6" customHeight="1"/>
    <row r="37" spans="27:80" s="40" customFormat="1" ht="13.5" customHeight="1" thickBot="1">
      <c r="AA37" s="41"/>
      <c r="AB37" s="41"/>
      <c r="AC37" s="41"/>
      <c r="AD37" s="41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E37" s="135"/>
      <c r="BF37" s="131"/>
      <c r="BG37" s="131"/>
      <c r="BH37" s="131"/>
      <c r="BI37" s="131"/>
      <c r="BJ37" s="131"/>
      <c r="BK37" s="131"/>
      <c r="BL37" s="131"/>
      <c r="BM37" s="131"/>
      <c r="BN37" s="131"/>
      <c r="BO37" s="131"/>
      <c r="BP37" s="131"/>
      <c r="BQ37" s="131"/>
      <c r="BR37" s="131"/>
      <c r="BS37" s="131"/>
      <c r="BT37" s="131"/>
      <c r="BU37" s="131"/>
      <c r="BV37" s="132"/>
      <c r="BW37" s="132"/>
      <c r="BX37" s="132"/>
      <c r="BY37" s="132"/>
      <c r="BZ37" s="132"/>
      <c r="CA37" s="132"/>
      <c r="CB37" s="132"/>
    </row>
    <row r="38" spans="6:80" s="13" customFormat="1" ht="16.5" thickBot="1">
      <c r="F38" s="295" t="s">
        <v>17</v>
      </c>
      <c r="G38" s="296"/>
      <c r="H38" s="296"/>
      <c r="I38" s="296"/>
      <c r="J38" s="296"/>
      <c r="K38" s="296"/>
      <c r="L38" s="296"/>
      <c r="M38" s="296"/>
      <c r="N38" s="296"/>
      <c r="O38" s="296"/>
      <c r="P38" s="296"/>
      <c r="Q38" s="296"/>
      <c r="R38" s="296"/>
      <c r="S38" s="296"/>
      <c r="T38" s="296"/>
      <c r="U38" s="296"/>
      <c r="V38" s="296"/>
      <c r="W38" s="296"/>
      <c r="X38" s="296"/>
      <c r="Y38" s="296"/>
      <c r="Z38" s="296"/>
      <c r="AA38" s="296"/>
      <c r="AB38" s="296"/>
      <c r="AC38" s="296"/>
      <c r="AD38" s="296"/>
      <c r="AE38" s="296"/>
      <c r="AF38" s="296"/>
      <c r="AG38" s="297"/>
      <c r="AH38" s="309" t="s">
        <v>18</v>
      </c>
      <c r="AI38" s="296"/>
      <c r="AJ38" s="296"/>
      <c r="AK38" s="309" t="s">
        <v>13</v>
      </c>
      <c r="AL38" s="296"/>
      <c r="AM38" s="296"/>
      <c r="AN38" s="309" t="s">
        <v>14</v>
      </c>
      <c r="AO38" s="296"/>
      <c r="AP38" s="296"/>
      <c r="AQ38" s="296"/>
      <c r="AR38" s="296"/>
      <c r="AS38" s="296"/>
      <c r="AT38" s="297"/>
      <c r="AU38" s="296" t="s">
        <v>15</v>
      </c>
      <c r="AV38" s="296"/>
      <c r="AW38" s="303"/>
      <c r="BE38" s="76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5"/>
      <c r="BW38" s="15"/>
      <c r="BX38" s="15"/>
      <c r="BY38" s="15"/>
      <c r="BZ38" s="15"/>
      <c r="CA38" s="15"/>
      <c r="CB38" s="15"/>
    </row>
    <row r="39" spans="6:80" s="13" customFormat="1" ht="19.5" customHeight="1">
      <c r="F39" s="333" t="s">
        <v>194</v>
      </c>
      <c r="G39" s="299"/>
      <c r="H39" s="334" t="str">
        <f>(IF(ISBLANK($AZ$29),"",BU29))</f>
        <v>FV Wiehl</v>
      </c>
      <c r="I39" s="334"/>
      <c r="J39" s="334"/>
      <c r="K39" s="334"/>
      <c r="L39" s="334"/>
      <c r="M39" s="334"/>
      <c r="N39" s="334"/>
      <c r="O39" s="334"/>
      <c r="P39" s="334"/>
      <c r="Q39" s="334"/>
      <c r="R39" s="334"/>
      <c r="S39" s="334"/>
      <c r="T39" s="334"/>
      <c r="U39" s="334"/>
      <c r="V39" s="334"/>
      <c r="W39" s="334"/>
      <c r="X39" s="334"/>
      <c r="Y39" s="334"/>
      <c r="Z39" s="334"/>
      <c r="AA39" s="334"/>
      <c r="AB39" s="334"/>
      <c r="AC39" s="334"/>
      <c r="AD39" s="334"/>
      <c r="AE39" s="334"/>
      <c r="AF39" s="334"/>
      <c r="AG39" s="335"/>
      <c r="AH39" s="298">
        <f>(IF(ISBLANK($AZ$29),"",BN29))</f>
        <v>2</v>
      </c>
      <c r="AI39" s="299"/>
      <c r="AJ39" s="300"/>
      <c r="AK39" s="299">
        <f>(IF(ISBLANK($AZ$29),"",BO29))</f>
        <v>6</v>
      </c>
      <c r="AL39" s="299"/>
      <c r="AM39" s="299"/>
      <c r="AN39" s="298">
        <f>(IF(ISBLANK($AZ$29),"",BP29))</f>
        <v>7</v>
      </c>
      <c r="AO39" s="299"/>
      <c r="AP39" s="299"/>
      <c r="AQ39" s="61" t="s">
        <v>12</v>
      </c>
      <c r="AR39" s="299">
        <f>(IF(ISBLANK($AZ$29),"",BR29))</f>
        <v>0</v>
      </c>
      <c r="AS39" s="299"/>
      <c r="AT39" s="299"/>
      <c r="AU39" s="319">
        <f>(IF(ISBLANK($AZ$29),"",BS29))</f>
        <v>7</v>
      </c>
      <c r="AV39" s="320"/>
      <c r="AW39" s="321"/>
      <c r="BE39" s="76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5"/>
      <c r="BW39" s="15"/>
      <c r="BX39" s="15"/>
      <c r="BY39" s="15"/>
      <c r="BZ39" s="15"/>
      <c r="CA39" s="15"/>
      <c r="CB39" s="15"/>
    </row>
    <row r="40" spans="6:80" s="13" customFormat="1" ht="19.5" customHeight="1">
      <c r="F40" s="346" t="s">
        <v>195</v>
      </c>
      <c r="G40" s="294"/>
      <c r="H40" s="347" t="str">
        <f>(IF(ISBLANK($AZ$29),"",BU30))</f>
        <v>GW Varensell</v>
      </c>
      <c r="I40" s="347"/>
      <c r="J40" s="347"/>
      <c r="K40" s="347"/>
      <c r="L40" s="347"/>
      <c r="M40" s="347"/>
      <c r="N40" s="347"/>
      <c r="O40" s="347"/>
      <c r="P40" s="347"/>
      <c r="Q40" s="347"/>
      <c r="R40" s="347"/>
      <c r="S40" s="347"/>
      <c r="T40" s="347"/>
      <c r="U40" s="347"/>
      <c r="V40" s="347"/>
      <c r="W40" s="347"/>
      <c r="X40" s="347"/>
      <c r="Y40" s="347"/>
      <c r="Z40" s="347"/>
      <c r="AA40" s="347"/>
      <c r="AB40" s="347"/>
      <c r="AC40" s="347"/>
      <c r="AD40" s="347"/>
      <c r="AE40" s="347"/>
      <c r="AF40" s="347"/>
      <c r="AG40" s="348"/>
      <c r="AH40" s="339">
        <f>(IF(ISBLANK($AZ$29),"",BN30))</f>
        <v>2</v>
      </c>
      <c r="AI40" s="294"/>
      <c r="AJ40" s="343"/>
      <c r="AK40" s="294">
        <f>(IF(ISBLANK($AZ$29),"",BO30))</f>
        <v>3</v>
      </c>
      <c r="AL40" s="294"/>
      <c r="AM40" s="294"/>
      <c r="AN40" s="339">
        <f>(IF(ISBLANK($AZ$29),"",BP30))</f>
        <v>4</v>
      </c>
      <c r="AO40" s="294"/>
      <c r="AP40" s="294"/>
      <c r="AQ40" s="62" t="s">
        <v>12</v>
      </c>
      <c r="AR40" s="294">
        <f>(IF(ISBLANK($AZ$29),"",BR30))</f>
        <v>2</v>
      </c>
      <c r="AS40" s="294"/>
      <c r="AT40" s="294"/>
      <c r="AU40" s="330">
        <f>(IF(ISBLANK($AZ$29),"",BS30))</f>
        <v>2</v>
      </c>
      <c r="AV40" s="331"/>
      <c r="AW40" s="332"/>
      <c r="BE40" s="76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5"/>
      <c r="BW40" s="15"/>
      <c r="BX40" s="15"/>
      <c r="BY40" s="15"/>
      <c r="BZ40" s="15"/>
      <c r="CA40" s="15"/>
      <c r="CB40" s="15"/>
    </row>
    <row r="41" spans="6:80" s="13" customFormat="1" ht="19.5" customHeight="1">
      <c r="F41" s="366" t="s">
        <v>196</v>
      </c>
      <c r="G41" s="323"/>
      <c r="H41" s="367" t="str">
        <f>(IF(ISBLANK($AZ$29),"",BU31))</f>
        <v>SC Verl II</v>
      </c>
      <c r="I41" s="367"/>
      <c r="J41" s="367"/>
      <c r="K41" s="367"/>
      <c r="L41" s="367"/>
      <c r="M41" s="367"/>
      <c r="N41" s="367"/>
      <c r="O41" s="367"/>
      <c r="P41" s="367"/>
      <c r="Q41" s="367"/>
      <c r="R41" s="367"/>
      <c r="S41" s="367"/>
      <c r="T41" s="367"/>
      <c r="U41" s="367"/>
      <c r="V41" s="367"/>
      <c r="W41" s="367"/>
      <c r="X41" s="367"/>
      <c r="Y41" s="367"/>
      <c r="Z41" s="367"/>
      <c r="AA41" s="367"/>
      <c r="AB41" s="367"/>
      <c r="AC41" s="367"/>
      <c r="AD41" s="367"/>
      <c r="AE41" s="367"/>
      <c r="AF41" s="367"/>
      <c r="AG41" s="368"/>
      <c r="AH41" s="322">
        <f>(IF(ISBLANK($AZ$29),"",BN31))</f>
        <v>2</v>
      </c>
      <c r="AI41" s="323"/>
      <c r="AJ41" s="341"/>
      <c r="AK41" s="323">
        <f>(IF(ISBLANK($AZ$29),"",BO31))</f>
        <v>0</v>
      </c>
      <c r="AL41" s="323"/>
      <c r="AM41" s="323"/>
      <c r="AN41" s="322">
        <f>(IF(ISBLANK($AZ$29),"",BP31))</f>
        <v>0</v>
      </c>
      <c r="AO41" s="323"/>
      <c r="AP41" s="323"/>
      <c r="AQ41" s="97" t="s">
        <v>12</v>
      </c>
      <c r="AR41" s="323">
        <f>(IF(ISBLANK($AZ$29),"",BR31))</f>
        <v>9</v>
      </c>
      <c r="AS41" s="323"/>
      <c r="AT41" s="323"/>
      <c r="AU41" s="324">
        <f>(IF(ISBLANK($AZ$29),"",BS31))</f>
        <v>-9</v>
      </c>
      <c r="AV41" s="325"/>
      <c r="AW41" s="326"/>
      <c r="BE41" s="76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5"/>
      <c r="BW41" s="15"/>
      <c r="BX41" s="15"/>
      <c r="BY41" s="15"/>
      <c r="BZ41" s="15"/>
      <c r="CA41" s="15"/>
      <c r="CB41" s="15"/>
    </row>
  </sheetData>
  <sheetProtection/>
  <mergeCells count="71">
    <mergeCell ref="O28:AV28"/>
    <mergeCell ref="BB33:BC33"/>
    <mergeCell ref="AW22:CA22"/>
    <mergeCell ref="AW23:CA23"/>
    <mergeCell ref="AW24:CA24"/>
    <mergeCell ref="O31:AD31"/>
    <mergeCell ref="O23:AS23"/>
    <mergeCell ref="BB31:BC31"/>
    <mergeCell ref="BB29:BC29"/>
    <mergeCell ref="AF31:AV31"/>
    <mergeCell ref="AW29:AX29"/>
    <mergeCell ref="B28:C28"/>
    <mergeCell ref="J31:N31"/>
    <mergeCell ref="B31:C31"/>
    <mergeCell ref="BB28:BC28"/>
    <mergeCell ref="AW28:BA28"/>
    <mergeCell ref="B30:BC30"/>
    <mergeCell ref="AZ29:BA29"/>
    <mergeCell ref="B2:BC4"/>
    <mergeCell ref="O24:AS24"/>
    <mergeCell ref="M24:N24"/>
    <mergeCell ref="M21:AS21"/>
    <mergeCell ref="M22:N22"/>
    <mergeCell ref="M23:N23"/>
    <mergeCell ref="B29:C29"/>
    <mergeCell ref="J29:N29"/>
    <mergeCell ref="AK39:AM39"/>
    <mergeCell ref="AU39:AW39"/>
    <mergeCell ref="D31:I31"/>
    <mergeCell ref="M14:AS17"/>
    <mergeCell ref="B5:BC5"/>
    <mergeCell ref="O22:AS22"/>
    <mergeCell ref="B32:BC32"/>
    <mergeCell ref="J28:N28"/>
    <mergeCell ref="D29:I29"/>
    <mergeCell ref="O29:AD29"/>
    <mergeCell ref="AF29:AV29"/>
    <mergeCell ref="AW31:AX31"/>
    <mergeCell ref="AZ31:BA31"/>
    <mergeCell ref="B33:C33"/>
    <mergeCell ref="J33:N33"/>
    <mergeCell ref="AR39:AT39"/>
    <mergeCell ref="AH39:AJ39"/>
    <mergeCell ref="AF33:AV33"/>
    <mergeCell ref="AU38:AW38"/>
    <mergeCell ref="AH38:AJ38"/>
    <mergeCell ref="AK38:AM38"/>
    <mergeCell ref="D28:I28"/>
    <mergeCell ref="AN39:AP39"/>
    <mergeCell ref="AH41:AJ41"/>
    <mergeCell ref="AK41:AM41"/>
    <mergeCell ref="AN38:AT38"/>
    <mergeCell ref="AR41:AT41"/>
    <mergeCell ref="AN40:AP40"/>
    <mergeCell ref="F39:G39"/>
    <mergeCell ref="H39:AG39"/>
    <mergeCell ref="H40:AG40"/>
    <mergeCell ref="AU41:AW41"/>
    <mergeCell ref="AH40:AJ40"/>
    <mergeCell ref="AK40:AM40"/>
    <mergeCell ref="F41:G41"/>
    <mergeCell ref="H41:AG41"/>
    <mergeCell ref="AR40:AT40"/>
    <mergeCell ref="F40:G40"/>
    <mergeCell ref="AU40:AW40"/>
    <mergeCell ref="AN41:AP41"/>
    <mergeCell ref="AZ33:BA33"/>
    <mergeCell ref="AW33:AX33"/>
    <mergeCell ref="F38:AG38"/>
    <mergeCell ref="D33:I33"/>
    <mergeCell ref="O33:AD33"/>
  </mergeCells>
  <conditionalFormatting sqref="F39:AW39">
    <cfRule type="expression" priority="1" dxfId="1" stopIfTrue="1">
      <formula>ISBLANK($AZ$33)</formula>
    </cfRule>
    <cfRule type="expression" priority="2" dxfId="0" stopIfTrue="1">
      <formula>($AK$39=$AK$40)*AND($AU$39=$AU$40)*AND($AN$39=$AN$40)</formula>
    </cfRule>
  </conditionalFormatting>
  <conditionalFormatting sqref="F40:AW40">
    <cfRule type="expression" priority="3" dxfId="1" stopIfTrue="1">
      <formula>ISBLANK($AZ$33)</formula>
    </cfRule>
    <cfRule type="expression" priority="4" dxfId="0" stopIfTrue="1">
      <formula>($AK$39=$AK$40)*AND($AU$39=$AU$40)*AND($AN$39=$AN$40)</formula>
    </cfRule>
    <cfRule type="expression" priority="5" dxfId="0" stopIfTrue="1">
      <formula>($AK$41=$AK$40)*AND($AU$41=$AU$40)*AND($AN$41=$AN$40)</formula>
    </cfRule>
  </conditionalFormatting>
  <conditionalFormatting sqref="F41:AW41">
    <cfRule type="expression" priority="6" dxfId="1" stopIfTrue="1">
      <formula>ISBLANK($AZ$33)</formula>
    </cfRule>
    <cfRule type="expression" priority="7" dxfId="0" stopIfTrue="1">
      <formula>($AK$41=$AK$40)*AND($AU$41=$AU$40)*AND($AN$41=$AN$40)</formula>
    </cfRule>
  </conditionalFormatting>
  <printOptions/>
  <pageMargins left="0.3937007874015748" right="0.3937007874015748" top="0.3937007874015748" bottom="0.3937007874015748" header="0" footer="0"/>
  <pageSetup horizontalDpi="600" verticalDpi="600" orientation="portrait" paperSize="9" scale="97" r:id="rId1"/>
  <headerFooter alignWithMargins="0">
    <oddFooter>&amp;L&amp;A&amp;Cwww.kadmo.de&amp;R&amp;F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37"/>
  <dimension ref="A1:EQ41"/>
  <sheetViews>
    <sheetView showGridLines="0" zoomScale="150" zoomScaleNormal="150" zoomScalePageLayoutView="0" workbookViewId="0" topLeftCell="A12">
      <selection activeCell="AW35" sqref="AW35"/>
    </sheetView>
  </sheetViews>
  <sheetFormatPr defaultColWidth="1.7109375" defaultRowHeight="12.75"/>
  <cols>
    <col min="1" max="41" width="1.7109375" style="0" customWidth="1"/>
    <col min="42" max="42" width="3.421875" style="0" customWidth="1"/>
    <col min="43" max="48" width="1.7109375" style="0" customWidth="1"/>
    <col min="49" max="49" width="1.57421875" style="0" customWidth="1"/>
    <col min="50" max="51" width="1.7109375" style="0" customWidth="1"/>
    <col min="52" max="52" width="2.28125" style="0" customWidth="1"/>
    <col min="53" max="55" width="1.7109375" style="0" customWidth="1"/>
    <col min="56" max="56" width="1.7109375" style="120" customWidth="1"/>
    <col min="57" max="57" width="1.7109375" style="121" customWidth="1"/>
    <col min="58" max="58" width="2.8515625" style="3" customWidth="1"/>
    <col min="59" max="59" width="2.140625" style="3" customWidth="1"/>
    <col min="60" max="60" width="2.8515625" style="3" customWidth="1"/>
    <col min="61" max="64" width="1.7109375" style="3" customWidth="1"/>
    <col min="65" max="65" width="26.57421875" style="3" bestFit="1" customWidth="1"/>
    <col min="66" max="66" width="2.00390625" style="3" bestFit="1" customWidth="1"/>
    <col min="67" max="68" width="7.8515625" style="3" bestFit="1" customWidth="1"/>
    <col min="69" max="69" width="2.28125" style="3" customWidth="1"/>
    <col min="70" max="71" width="7.8515625" style="3" bestFit="1" customWidth="1"/>
    <col min="72" max="72" width="5.7109375" style="3" customWidth="1"/>
    <col min="73" max="73" width="18.7109375" style="3" bestFit="1" customWidth="1"/>
    <col min="74" max="74" width="2.140625" style="4" bestFit="1" customWidth="1"/>
    <col min="75" max="80" width="5.7109375" style="4" customWidth="1"/>
    <col min="81" max="99" width="5.7109375" style="120" customWidth="1"/>
    <col min="100" max="147" width="1.7109375" style="120" customWidth="1"/>
  </cols>
  <sheetData>
    <row r="1" spans="1:136" s="43" customFormat="1" ht="11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BD1" s="66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6"/>
      <c r="BW1" s="46"/>
      <c r="BX1" s="46"/>
      <c r="BY1" s="46"/>
      <c r="BZ1" s="46"/>
      <c r="CA1" s="46"/>
      <c r="CB1" s="4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</row>
    <row r="2" spans="1:115" s="48" customFormat="1" ht="11.25" customHeight="1">
      <c r="A2" s="1"/>
      <c r="B2" s="274" t="s">
        <v>71</v>
      </c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  <c r="AA2" s="274"/>
      <c r="AB2" s="274"/>
      <c r="AC2" s="274"/>
      <c r="AD2" s="274"/>
      <c r="AE2" s="274"/>
      <c r="AF2" s="274"/>
      <c r="AG2" s="274"/>
      <c r="AH2" s="274"/>
      <c r="AI2" s="274"/>
      <c r="AJ2" s="274"/>
      <c r="AK2" s="274"/>
      <c r="AL2" s="274"/>
      <c r="AM2" s="274"/>
      <c r="AN2" s="274"/>
      <c r="AO2" s="274"/>
      <c r="AP2" s="274"/>
      <c r="AQ2" s="274"/>
      <c r="AR2" s="274"/>
      <c r="AS2" s="274"/>
      <c r="AT2" s="274"/>
      <c r="AU2" s="274"/>
      <c r="AV2" s="274"/>
      <c r="AW2" s="274"/>
      <c r="AX2" s="274"/>
      <c r="AY2" s="274"/>
      <c r="AZ2" s="274"/>
      <c r="BA2" s="274"/>
      <c r="BB2" s="274"/>
      <c r="BC2" s="274"/>
      <c r="BD2" s="67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50"/>
      <c r="BW2" s="50"/>
      <c r="BX2" s="50"/>
      <c r="BY2" s="50"/>
      <c r="BZ2" s="50"/>
      <c r="CA2" s="50"/>
      <c r="CB2" s="50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</row>
    <row r="3" spans="1:115" s="52" customFormat="1" ht="11.25" customHeight="1">
      <c r="A3" s="11"/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74"/>
      <c r="AB3" s="274"/>
      <c r="AC3" s="274"/>
      <c r="AD3" s="274"/>
      <c r="AE3" s="274"/>
      <c r="AF3" s="274"/>
      <c r="AG3" s="274"/>
      <c r="AH3" s="274"/>
      <c r="AI3" s="274"/>
      <c r="AJ3" s="274"/>
      <c r="AK3" s="274"/>
      <c r="AL3" s="274"/>
      <c r="AM3" s="274"/>
      <c r="AN3" s="274"/>
      <c r="AO3" s="274"/>
      <c r="AP3" s="274"/>
      <c r="AQ3" s="274"/>
      <c r="AR3" s="274"/>
      <c r="AS3" s="274"/>
      <c r="AT3" s="274"/>
      <c r="AU3" s="274"/>
      <c r="AV3" s="274"/>
      <c r="AW3" s="274"/>
      <c r="AX3" s="274"/>
      <c r="AY3" s="274"/>
      <c r="AZ3" s="274"/>
      <c r="BA3" s="274"/>
      <c r="BB3" s="274"/>
      <c r="BC3" s="274"/>
      <c r="BD3" s="68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4"/>
      <c r="BW3" s="54"/>
      <c r="BX3" s="54"/>
      <c r="BY3" s="54"/>
      <c r="BZ3" s="54"/>
      <c r="CA3" s="54"/>
      <c r="CB3" s="54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</row>
    <row r="4" spans="2:115" s="52" customFormat="1" ht="11.25" customHeight="1"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74"/>
      <c r="Z4" s="274"/>
      <c r="AA4" s="274"/>
      <c r="AB4" s="274"/>
      <c r="AC4" s="274"/>
      <c r="AD4" s="274"/>
      <c r="AE4" s="274"/>
      <c r="AF4" s="274"/>
      <c r="AG4" s="274"/>
      <c r="AH4" s="274"/>
      <c r="AI4" s="274"/>
      <c r="AJ4" s="274"/>
      <c r="AK4" s="274"/>
      <c r="AL4" s="274"/>
      <c r="AM4" s="274"/>
      <c r="AN4" s="274"/>
      <c r="AO4" s="274"/>
      <c r="AP4" s="274"/>
      <c r="AQ4" s="274"/>
      <c r="AR4" s="274"/>
      <c r="AS4" s="274"/>
      <c r="AT4" s="274"/>
      <c r="AU4" s="274"/>
      <c r="AV4" s="274"/>
      <c r="AW4" s="274"/>
      <c r="AX4" s="274"/>
      <c r="AY4" s="274"/>
      <c r="AZ4" s="274"/>
      <c r="BA4" s="274"/>
      <c r="BB4" s="274"/>
      <c r="BC4" s="274"/>
      <c r="BD4" s="68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4"/>
      <c r="BW4" s="54"/>
      <c r="BX4" s="54"/>
      <c r="BY4" s="54"/>
      <c r="BZ4" s="54"/>
      <c r="CA4" s="54"/>
      <c r="CB4" s="54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</row>
    <row r="5" spans="2:115" s="52" customFormat="1" ht="15">
      <c r="B5" s="342" t="s">
        <v>187</v>
      </c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2"/>
      <c r="X5" s="342"/>
      <c r="Y5" s="342"/>
      <c r="Z5" s="342"/>
      <c r="AA5" s="342"/>
      <c r="AB5" s="342"/>
      <c r="AC5" s="342"/>
      <c r="AD5" s="342"/>
      <c r="AE5" s="342"/>
      <c r="AF5" s="342"/>
      <c r="AG5" s="342"/>
      <c r="AH5" s="342"/>
      <c r="AI5" s="342"/>
      <c r="AJ5" s="342"/>
      <c r="AK5" s="342"/>
      <c r="AL5" s="342"/>
      <c r="AM5" s="342"/>
      <c r="AN5" s="342"/>
      <c r="AO5" s="342"/>
      <c r="AP5" s="342"/>
      <c r="AQ5" s="342"/>
      <c r="AR5" s="342"/>
      <c r="AS5" s="342"/>
      <c r="AT5" s="342"/>
      <c r="AU5" s="342"/>
      <c r="AV5" s="342"/>
      <c r="AW5" s="342"/>
      <c r="AX5" s="342"/>
      <c r="AY5" s="342"/>
      <c r="AZ5" s="342"/>
      <c r="BA5" s="342"/>
      <c r="BB5" s="342"/>
      <c r="BC5" s="342"/>
      <c r="BD5" s="68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4"/>
      <c r="BW5" s="54"/>
      <c r="BX5" s="54"/>
      <c r="BY5" s="54"/>
      <c r="BZ5" s="54"/>
      <c r="CA5" s="54"/>
      <c r="CB5" s="54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</row>
    <row r="6" spans="56:147" ht="11.25" customHeight="1"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</row>
    <row r="7" spans="56:147" ht="11.25" customHeight="1"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</row>
    <row r="8" spans="56:147" ht="11.25" customHeight="1"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</row>
    <row r="9" spans="56:147" ht="4.5" customHeight="1"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</row>
    <row r="10" spans="56:147" ht="12.75"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</row>
    <row r="11" spans="56:147" ht="9" customHeight="1">
      <c r="BD11" s="34"/>
      <c r="BE11" s="3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2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</row>
    <row r="12" ht="6" customHeight="1"/>
    <row r="13" ht="0.75" customHeight="1"/>
    <row r="14" spans="13:45" ht="0.75" customHeight="1">
      <c r="M14" s="358"/>
      <c r="N14" s="358"/>
      <c r="O14" s="358"/>
      <c r="P14" s="358"/>
      <c r="Q14" s="358"/>
      <c r="R14" s="358"/>
      <c r="S14" s="358"/>
      <c r="T14" s="358"/>
      <c r="U14" s="358"/>
      <c r="V14" s="358"/>
      <c r="W14" s="358"/>
      <c r="X14" s="358"/>
      <c r="Y14" s="358"/>
      <c r="Z14" s="358"/>
      <c r="AA14" s="358"/>
      <c r="AB14" s="358"/>
      <c r="AC14" s="358"/>
      <c r="AD14" s="358"/>
      <c r="AE14" s="358"/>
      <c r="AF14" s="358"/>
      <c r="AG14" s="358"/>
      <c r="AH14" s="358"/>
      <c r="AI14" s="358"/>
      <c r="AJ14" s="358"/>
      <c r="AK14" s="358"/>
      <c r="AL14" s="358"/>
      <c r="AM14" s="358"/>
      <c r="AN14" s="358"/>
      <c r="AO14" s="358"/>
      <c r="AP14" s="358"/>
      <c r="AQ14" s="358"/>
      <c r="AR14" s="358"/>
      <c r="AS14" s="358"/>
    </row>
    <row r="15" spans="13:45" ht="0.75" customHeight="1">
      <c r="M15" s="358"/>
      <c r="N15" s="358"/>
      <c r="O15" s="358"/>
      <c r="P15" s="358"/>
      <c r="Q15" s="358"/>
      <c r="R15" s="358"/>
      <c r="S15" s="358"/>
      <c r="T15" s="358"/>
      <c r="U15" s="358"/>
      <c r="V15" s="358"/>
      <c r="W15" s="358"/>
      <c r="X15" s="358"/>
      <c r="Y15" s="358"/>
      <c r="Z15" s="358"/>
      <c r="AA15" s="358"/>
      <c r="AB15" s="358"/>
      <c r="AC15" s="358"/>
      <c r="AD15" s="358"/>
      <c r="AE15" s="358"/>
      <c r="AF15" s="358"/>
      <c r="AG15" s="358"/>
      <c r="AH15" s="358"/>
      <c r="AI15" s="358"/>
      <c r="AJ15" s="358"/>
      <c r="AK15" s="358"/>
      <c r="AL15" s="358"/>
      <c r="AM15" s="358"/>
      <c r="AN15" s="358"/>
      <c r="AO15" s="358"/>
      <c r="AP15" s="358"/>
      <c r="AQ15" s="358"/>
      <c r="AR15" s="358"/>
      <c r="AS15" s="358"/>
    </row>
    <row r="16" spans="13:45" ht="0.75" customHeight="1">
      <c r="M16" s="358"/>
      <c r="N16" s="358"/>
      <c r="O16" s="358"/>
      <c r="P16" s="358"/>
      <c r="Q16" s="358"/>
      <c r="R16" s="358"/>
      <c r="S16" s="358"/>
      <c r="T16" s="358"/>
      <c r="U16" s="358"/>
      <c r="V16" s="358"/>
      <c r="W16" s="358"/>
      <c r="X16" s="358"/>
      <c r="Y16" s="358"/>
      <c r="Z16" s="358"/>
      <c r="AA16" s="358"/>
      <c r="AB16" s="358"/>
      <c r="AC16" s="358"/>
      <c r="AD16" s="358"/>
      <c r="AE16" s="358"/>
      <c r="AF16" s="358"/>
      <c r="AG16" s="358"/>
      <c r="AH16" s="358"/>
      <c r="AI16" s="358"/>
      <c r="AJ16" s="358"/>
      <c r="AK16" s="358"/>
      <c r="AL16" s="358"/>
      <c r="AM16" s="358"/>
      <c r="AN16" s="358"/>
      <c r="AO16" s="358"/>
      <c r="AP16" s="358"/>
      <c r="AQ16" s="358"/>
      <c r="AR16" s="358"/>
      <c r="AS16" s="358"/>
    </row>
    <row r="17" spans="13:45" ht="0.75" customHeight="1">
      <c r="M17" s="358"/>
      <c r="N17" s="358"/>
      <c r="O17" s="358"/>
      <c r="P17" s="358"/>
      <c r="Q17" s="358"/>
      <c r="R17" s="358"/>
      <c r="S17" s="358"/>
      <c r="T17" s="358"/>
      <c r="U17" s="358"/>
      <c r="V17" s="358"/>
      <c r="W17" s="358"/>
      <c r="X17" s="358"/>
      <c r="Y17" s="358"/>
      <c r="Z17" s="358"/>
      <c r="AA17" s="358"/>
      <c r="AB17" s="358"/>
      <c r="AC17" s="358"/>
      <c r="AD17" s="358"/>
      <c r="AE17" s="358"/>
      <c r="AF17" s="358"/>
      <c r="AG17" s="358"/>
      <c r="AH17" s="358"/>
      <c r="AI17" s="358"/>
      <c r="AJ17" s="358"/>
      <c r="AK17" s="358"/>
      <c r="AL17" s="358"/>
      <c r="AM17" s="358"/>
      <c r="AN17" s="358"/>
      <c r="AO17" s="358"/>
      <c r="AP17" s="358"/>
      <c r="AQ17" s="358"/>
      <c r="AR17" s="358"/>
      <c r="AS17" s="358"/>
    </row>
    <row r="18" ht="0.75" customHeight="1"/>
    <row r="19" ht="0.75" customHeight="1"/>
    <row r="20" ht="0.75" customHeight="1" thickBot="1"/>
    <row r="21" spans="13:45" ht="16.5" thickBot="1">
      <c r="M21" s="370" t="s">
        <v>16</v>
      </c>
      <c r="N21" s="371"/>
      <c r="O21" s="371"/>
      <c r="P21" s="371"/>
      <c r="Q21" s="371"/>
      <c r="R21" s="371"/>
      <c r="S21" s="371"/>
      <c r="T21" s="371"/>
      <c r="U21" s="371"/>
      <c r="V21" s="371"/>
      <c r="W21" s="371"/>
      <c r="X21" s="371"/>
      <c r="Y21" s="371"/>
      <c r="Z21" s="371"/>
      <c r="AA21" s="371"/>
      <c r="AB21" s="371"/>
      <c r="AC21" s="371"/>
      <c r="AD21" s="371"/>
      <c r="AE21" s="371"/>
      <c r="AF21" s="371"/>
      <c r="AG21" s="371"/>
      <c r="AH21" s="371"/>
      <c r="AI21" s="371"/>
      <c r="AJ21" s="371"/>
      <c r="AK21" s="371"/>
      <c r="AL21" s="371"/>
      <c r="AM21" s="371"/>
      <c r="AN21" s="371"/>
      <c r="AO21" s="371"/>
      <c r="AP21" s="371"/>
      <c r="AQ21" s="371"/>
      <c r="AR21" s="371"/>
      <c r="AS21" s="372"/>
    </row>
    <row r="22" spans="13:78" ht="15">
      <c r="M22" s="373" t="s">
        <v>0</v>
      </c>
      <c r="N22" s="374"/>
      <c r="O22" s="359" t="str">
        <f>'Rangliste Teams Zwischenrunde'!$B$19</f>
        <v>FC Stukenbrock</v>
      </c>
      <c r="P22" s="359"/>
      <c r="Q22" s="359"/>
      <c r="R22" s="359"/>
      <c r="S22" s="359"/>
      <c r="T22" s="359"/>
      <c r="U22" s="359"/>
      <c r="V22" s="359"/>
      <c r="W22" s="359"/>
      <c r="X22" s="359"/>
      <c r="Y22" s="359"/>
      <c r="Z22" s="359"/>
      <c r="AA22" s="359"/>
      <c r="AB22" s="359"/>
      <c r="AC22" s="359"/>
      <c r="AD22" s="359"/>
      <c r="AE22" s="359"/>
      <c r="AF22" s="359"/>
      <c r="AG22" s="359"/>
      <c r="AH22" s="359"/>
      <c r="AI22" s="359"/>
      <c r="AJ22" s="359"/>
      <c r="AK22" s="359"/>
      <c r="AL22" s="359"/>
      <c r="AM22" s="359"/>
      <c r="AN22" s="359"/>
      <c r="AO22" s="359"/>
      <c r="AP22" s="359"/>
      <c r="AQ22" s="359"/>
      <c r="AR22" s="359"/>
      <c r="AS22" s="369"/>
      <c r="AT22" s="5"/>
      <c r="AV22" s="279" t="s">
        <v>191</v>
      </c>
      <c r="AW22" s="279"/>
      <c r="AX22" s="279"/>
      <c r="AY22" s="279"/>
      <c r="AZ22" s="279"/>
      <c r="BA22" s="279"/>
      <c r="BB22" s="279"/>
      <c r="BC22" s="279"/>
      <c r="BD22" s="279"/>
      <c r="BE22" s="279"/>
      <c r="BF22" s="279"/>
      <c r="BG22" s="279"/>
      <c r="BH22" s="279"/>
      <c r="BI22" s="279"/>
      <c r="BJ22" s="279"/>
      <c r="BK22" s="279"/>
      <c r="BL22" s="279"/>
      <c r="BM22" s="279"/>
      <c r="BN22" s="279"/>
      <c r="BO22" s="279"/>
      <c r="BP22" s="279"/>
      <c r="BQ22" s="279"/>
      <c r="BR22" s="279"/>
      <c r="BS22" s="279"/>
      <c r="BT22" s="279"/>
      <c r="BU22" s="279"/>
      <c r="BV22" s="279"/>
      <c r="BW22" s="279"/>
      <c r="BX22" s="279"/>
      <c r="BY22" s="279"/>
      <c r="BZ22" s="279"/>
    </row>
    <row r="23" spans="13:78" ht="15">
      <c r="M23" s="277" t="s">
        <v>1</v>
      </c>
      <c r="N23" s="278"/>
      <c r="O23" s="279" t="str">
        <f>'Rangliste Teams Zwischenrunde'!$B$20</f>
        <v>SCE Gütersloh</v>
      </c>
      <c r="P23" s="279"/>
      <c r="Q23" s="279"/>
      <c r="R23" s="279"/>
      <c r="S23" s="279"/>
      <c r="T23" s="279"/>
      <c r="U23" s="279"/>
      <c r="V23" s="279"/>
      <c r="W23" s="279"/>
      <c r="X23" s="279"/>
      <c r="Y23" s="279"/>
      <c r="Z23" s="279"/>
      <c r="AA23" s="279"/>
      <c r="AB23" s="279"/>
      <c r="AC23" s="279"/>
      <c r="AD23" s="279"/>
      <c r="AE23" s="279"/>
      <c r="AF23" s="279"/>
      <c r="AG23" s="279"/>
      <c r="AH23" s="279"/>
      <c r="AI23" s="279"/>
      <c r="AJ23" s="279"/>
      <c r="AK23" s="279"/>
      <c r="AL23" s="279"/>
      <c r="AM23" s="279"/>
      <c r="AN23" s="279"/>
      <c r="AO23" s="279"/>
      <c r="AP23" s="279"/>
      <c r="AQ23" s="279"/>
      <c r="AR23" s="279"/>
      <c r="AS23" s="280"/>
      <c r="AT23" s="5"/>
      <c r="AV23" s="279" t="s">
        <v>192</v>
      </c>
      <c r="AW23" s="279"/>
      <c r="AX23" s="279"/>
      <c r="AY23" s="279"/>
      <c r="AZ23" s="279"/>
      <c r="BA23" s="279"/>
      <c r="BB23" s="279"/>
      <c r="BC23" s="279"/>
      <c r="BD23" s="279"/>
      <c r="BE23" s="279"/>
      <c r="BF23" s="279"/>
      <c r="BG23" s="279"/>
      <c r="BH23" s="279"/>
      <c r="BI23" s="279"/>
      <c r="BJ23" s="279"/>
      <c r="BK23" s="279"/>
      <c r="BL23" s="279"/>
      <c r="BM23" s="279"/>
      <c r="BN23" s="279"/>
      <c r="BO23" s="279"/>
      <c r="BP23" s="279"/>
      <c r="BQ23" s="279"/>
      <c r="BR23" s="279"/>
      <c r="BS23" s="279"/>
      <c r="BT23" s="279"/>
      <c r="BU23" s="279"/>
      <c r="BV23" s="279"/>
      <c r="BW23" s="279"/>
      <c r="BX23" s="279"/>
      <c r="BY23" s="279"/>
      <c r="BZ23" s="279"/>
    </row>
    <row r="24" spans="13:78" ht="15.75" thickBot="1">
      <c r="M24" s="281" t="s">
        <v>2</v>
      </c>
      <c r="N24" s="282"/>
      <c r="O24" s="275" t="str">
        <f>'Rangliste Teams Zwischenrunde'!$B$21</f>
        <v>RW St. Vit</v>
      </c>
      <c r="P24" s="275"/>
      <c r="Q24" s="275"/>
      <c r="R24" s="275"/>
      <c r="S24" s="275"/>
      <c r="T24" s="275"/>
      <c r="U24" s="275"/>
      <c r="V24" s="275"/>
      <c r="W24" s="275"/>
      <c r="X24" s="275"/>
      <c r="Y24" s="275"/>
      <c r="Z24" s="275"/>
      <c r="AA24" s="275"/>
      <c r="AB24" s="275"/>
      <c r="AC24" s="275"/>
      <c r="AD24" s="275"/>
      <c r="AE24" s="275"/>
      <c r="AF24" s="275"/>
      <c r="AG24" s="275"/>
      <c r="AH24" s="275"/>
      <c r="AI24" s="275"/>
      <c r="AJ24" s="275"/>
      <c r="AK24" s="275"/>
      <c r="AL24" s="275"/>
      <c r="AM24" s="275"/>
      <c r="AN24" s="275"/>
      <c r="AO24" s="275"/>
      <c r="AP24" s="275"/>
      <c r="AQ24" s="275"/>
      <c r="AR24" s="275"/>
      <c r="AS24" s="276"/>
      <c r="AT24" s="5"/>
      <c r="AV24" s="279" t="s">
        <v>193</v>
      </c>
      <c r="AW24" s="279"/>
      <c r="AX24" s="279"/>
      <c r="AY24" s="279"/>
      <c r="AZ24" s="279"/>
      <c r="BA24" s="279"/>
      <c r="BB24" s="279"/>
      <c r="BC24" s="279"/>
      <c r="BD24" s="279"/>
      <c r="BE24" s="279"/>
      <c r="BF24" s="279"/>
      <c r="BG24" s="279"/>
      <c r="BH24" s="279"/>
      <c r="BI24" s="279"/>
      <c r="BJ24" s="279"/>
      <c r="BK24" s="279"/>
      <c r="BL24" s="279"/>
      <c r="BM24" s="279"/>
      <c r="BN24" s="279"/>
      <c r="BO24" s="279"/>
      <c r="BP24" s="279"/>
      <c r="BQ24" s="279"/>
      <c r="BR24" s="279"/>
      <c r="BS24" s="279"/>
      <c r="BT24" s="279"/>
      <c r="BU24" s="279"/>
      <c r="BV24" s="279"/>
      <c r="BW24" s="279"/>
      <c r="BX24" s="279"/>
      <c r="BY24" s="279"/>
      <c r="BZ24" s="279"/>
    </row>
    <row r="26" ht="12.75">
      <c r="B26" s="37" t="s">
        <v>156</v>
      </c>
    </row>
    <row r="27" ht="6" customHeight="1" thickBot="1"/>
    <row r="28" spans="2:147" s="26" customFormat="1" ht="16.5" customHeight="1" thickBot="1">
      <c r="B28" s="312" t="s">
        <v>5</v>
      </c>
      <c r="C28" s="313"/>
      <c r="D28" s="316" t="s">
        <v>6</v>
      </c>
      <c r="E28" s="317"/>
      <c r="F28" s="317"/>
      <c r="G28" s="317"/>
      <c r="H28" s="317"/>
      <c r="I28" s="318"/>
      <c r="J28" s="316" t="s">
        <v>7</v>
      </c>
      <c r="K28" s="317"/>
      <c r="L28" s="317"/>
      <c r="M28" s="317"/>
      <c r="N28" s="318"/>
      <c r="O28" s="316" t="s">
        <v>8</v>
      </c>
      <c r="P28" s="317"/>
      <c r="Q28" s="317"/>
      <c r="R28" s="317"/>
      <c r="S28" s="317"/>
      <c r="T28" s="317"/>
      <c r="U28" s="317"/>
      <c r="V28" s="317"/>
      <c r="W28" s="317"/>
      <c r="X28" s="317"/>
      <c r="Y28" s="317"/>
      <c r="Z28" s="317"/>
      <c r="AA28" s="317"/>
      <c r="AB28" s="317"/>
      <c r="AC28" s="317"/>
      <c r="AD28" s="317"/>
      <c r="AE28" s="317"/>
      <c r="AF28" s="317"/>
      <c r="AG28" s="317"/>
      <c r="AH28" s="317"/>
      <c r="AI28" s="317"/>
      <c r="AJ28" s="317"/>
      <c r="AK28" s="317"/>
      <c r="AL28" s="317"/>
      <c r="AM28" s="317"/>
      <c r="AN28" s="317"/>
      <c r="AO28" s="317"/>
      <c r="AP28" s="317"/>
      <c r="AQ28" s="317"/>
      <c r="AR28" s="317"/>
      <c r="AS28" s="317"/>
      <c r="AT28" s="317"/>
      <c r="AU28" s="317"/>
      <c r="AV28" s="318"/>
      <c r="AW28" s="316" t="s">
        <v>9</v>
      </c>
      <c r="AX28" s="317"/>
      <c r="AY28" s="317"/>
      <c r="AZ28" s="317"/>
      <c r="BA28" s="318"/>
      <c r="BB28" s="314"/>
      <c r="BC28" s="315"/>
      <c r="BD28" s="38"/>
      <c r="BE28" s="123"/>
      <c r="BF28" s="79" t="s">
        <v>10</v>
      </c>
      <c r="BG28" s="80"/>
      <c r="BH28" s="80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9"/>
      <c r="BW28" s="29"/>
      <c r="BX28" s="29"/>
      <c r="BY28" s="29"/>
      <c r="BZ28" s="29"/>
      <c r="CA28" s="29"/>
      <c r="CB28" s="29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</row>
    <row r="29" spans="2:80" s="38" customFormat="1" ht="18" customHeight="1" thickBot="1">
      <c r="B29" s="310">
        <v>1</v>
      </c>
      <c r="C29" s="311"/>
      <c r="D29" s="286">
        <v>5</v>
      </c>
      <c r="E29" s="287"/>
      <c r="F29" s="287"/>
      <c r="G29" s="287"/>
      <c r="H29" s="287"/>
      <c r="I29" s="288"/>
      <c r="J29" s="291">
        <v>0.6951388888888889</v>
      </c>
      <c r="K29" s="291"/>
      <c r="L29" s="291"/>
      <c r="M29" s="291"/>
      <c r="N29" s="292"/>
      <c r="O29" s="293" t="str">
        <f>O22</f>
        <v>FC Stukenbrock</v>
      </c>
      <c r="P29" s="289"/>
      <c r="Q29" s="289"/>
      <c r="R29" s="289"/>
      <c r="S29" s="289"/>
      <c r="T29" s="289"/>
      <c r="U29" s="289"/>
      <c r="V29" s="289"/>
      <c r="W29" s="289"/>
      <c r="X29" s="289"/>
      <c r="Y29" s="289"/>
      <c r="Z29" s="289"/>
      <c r="AA29" s="289"/>
      <c r="AB29" s="289"/>
      <c r="AC29" s="289"/>
      <c r="AD29" s="289"/>
      <c r="AE29" s="59" t="s">
        <v>11</v>
      </c>
      <c r="AF29" s="289" t="str">
        <f>O23</f>
        <v>SCE Gütersloh</v>
      </c>
      <c r="AG29" s="289"/>
      <c r="AH29" s="289"/>
      <c r="AI29" s="289"/>
      <c r="AJ29" s="289"/>
      <c r="AK29" s="289"/>
      <c r="AL29" s="289"/>
      <c r="AM29" s="289"/>
      <c r="AN29" s="289"/>
      <c r="AO29" s="289"/>
      <c r="AP29" s="289"/>
      <c r="AQ29" s="289"/>
      <c r="AR29" s="289"/>
      <c r="AS29" s="289"/>
      <c r="AT29" s="289"/>
      <c r="AU29" s="289"/>
      <c r="AV29" s="290"/>
      <c r="AW29" s="301">
        <v>0</v>
      </c>
      <c r="AX29" s="302"/>
      <c r="AY29" s="59" t="s">
        <v>12</v>
      </c>
      <c r="AZ29" s="302">
        <v>1</v>
      </c>
      <c r="BA29" s="308"/>
      <c r="BB29" s="301"/>
      <c r="BC29" s="307"/>
      <c r="BE29" s="123"/>
      <c r="BF29" s="81">
        <f>IF(ISBLANK(AW29),"0",IF(AW29&gt;AZ29,3,IF(AW29=AZ29,1,0)))</f>
        <v>0</v>
      </c>
      <c r="BG29" s="81" t="s">
        <v>12</v>
      </c>
      <c r="BH29" s="81">
        <f>IF(ISBLANK(AZ29),"0",IF(AZ29&gt;AW29,3,IF(AZ29=AW29,1,0)))</f>
        <v>3</v>
      </c>
      <c r="BI29" s="28"/>
      <c r="BJ29" s="28"/>
      <c r="BK29" s="28"/>
      <c r="BL29" s="28"/>
      <c r="BM29" s="82" t="str">
        <f>$O$23</f>
        <v>SCE Gütersloh</v>
      </c>
      <c r="BN29" s="83">
        <f>COUNT($BH$29,$BF$31)</f>
        <v>2</v>
      </c>
      <c r="BO29" s="83">
        <f>SUM($BH$29+$BF$31)</f>
        <v>6</v>
      </c>
      <c r="BP29" s="83">
        <f>SUM($AZ$29+$AW$31)</f>
        <v>4</v>
      </c>
      <c r="BQ29" s="84" t="s">
        <v>12</v>
      </c>
      <c r="BR29" s="83">
        <f>SUM($AW$29+$AZ$31)</f>
        <v>0</v>
      </c>
      <c r="BS29" s="83">
        <f>SUM(BP29-BR29)</f>
        <v>4</v>
      </c>
      <c r="BT29" s="28"/>
      <c r="BU29" s="28" t="str">
        <f>IF(BV29&gt;0,"Mannschaften gleich!",BM29)</f>
        <v>SCE Gütersloh</v>
      </c>
      <c r="BV29" s="29">
        <f>IF(AND(BO29=BO30,BS29=BS30,BP29=BP30),1,0)</f>
        <v>0</v>
      </c>
      <c r="BW29" s="29"/>
      <c r="BX29" s="29"/>
      <c r="BY29" s="29"/>
      <c r="BZ29" s="29"/>
      <c r="CA29" s="29"/>
      <c r="CB29" s="29"/>
    </row>
    <row r="30" spans="2:80" s="38" customFormat="1" ht="18" customHeight="1" thickBot="1">
      <c r="B30" s="304"/>
      <c r="C30" s="305"/>
      <c r="D30" s="305"/>
      <c r="E30" s="305"/>
      <c r="F30" s="305"/>
      <c r="G30" s="305"/>
      <c r="H30" s="305"/>
      <c r="I30" s="305"/>
      <c r="J30" s="305"/>
      <c r="K30" s="305"/>
      <c r="L30" s="305"/>
      <c r="M30" s="305"/>
      <c r="N30" s="305"/>
      <c r="O30" s="305"/>
      <c r="P30" s="305"/>
      <c r="Q30" s="305"/>
      <c r="R30" s="305"/>
      <c r="S30" s="305"/>
      <c r="T30" s="305"/>
      <c r="U30" s="305"/>
      <c r="V30" s="305"/>
      <c r="W30" s="305"/>
      <c r="X30" s="305"/>
      <c r="Y30" s="305"/>
      <c r="Z30" s="305"/>
      <c r="AA30" s="305"/>
      <c r="AB30" s="305"/>
      <c r="AC30" s="305"/>
      <c r="AD30" s="305"/>
      <c r="AE30" s="305"/>
      <c r="AF30" s="305"/>
      <c r="AG30" s="305"/>
      <c r="AH30" s="305"/>
      <c r="AI30" s="305"/>
      <c r="AJ30" s="305"/>
      <c r="AK30" s="305"/>
      <c r="AL30" s="305"/>
      <c r="AM30" s="305"/>
      <c r="AN30" s="305"/>
      <c r="AO30" s="305"/>
      <c r="AP30" s="305"/>
      <c r="AQ30" s="305"/>
      <c r="AR30" s="305"/>
      <c r="AS30" s="305"/>
      <c r="AT30" s="305"/>
      <c r="AU30" s="305"/>
      <c r="AV30" s="305"/>
      <c r="AW30" s="305"/>
      <c r="AX30" s="305"/>
      <c r="AY30" s="305"/>
      <c r="AZ30" s="305"/>
      <c r="BA30" s="305"/>
      <c r="BB30" s="305"/>
      <c r="BC30" s="306"/>
      <c r="BE30" s="123"/>
      <c r="BF30" s="81"/>
      <c r="BG30" s="81"/>
      <c r="BH30" s="81"/>
      <c r="BI30" s="28"/>
      <c r="BJ30" s="28"/>
      <c r="BK30" s="28"/>
      <c r="BL30" s="28"/>
      <c r="BM30" s="82" t="str">
        <f>$O$22</f>
        <v>FC Stukenbrock</v>
      </c>
      <c r="BN30" s="83">
        <f>COUNT($BF$29,$BH$33)</f>
        <v>2</v>
      </c>
      <c r="BO30" s="83">
        <f>SUM($BF$29+$BH$33)</f>
        <v>1</v>
      </c>
      <c r="BP30" s="83">
        <f>SUM($AW$29+$AZ$33)</f>
        <v>0</v>
      </c>
      <c r="BQ30" s="84" t="s">
        <v>12</v>
      </c>
      <c r="BR30" s="83">
        <f>SUM($AZ$29+$AW$33)</f>
        <v>1</v>
      </c>
      <c r="BS30" s="83">
        <f>SUM(BP30-BR30)</f>
        <v>-1</v>
      </c>
      <c r="BT30" s="28"/>
      <c r="BU30" s="28" t="str">
        <f>IF((BV30+BW30)&gt;0,"Mannschaften gleich!",BM30)</f>
        <v>FC Stukenbrock</v>
      </c>
      <c r="BV30" s="29">
        <f>IF(AND(BO30=BO31,BS30=BS31,BP30=BP31),1,0)</f>
        <v>0</v>
      </c>
      <c r="BW30" s="29">
        <f>IF(AND(BO29=BO30,BS29=BS30,BP29=BP30),1,0)</f>
        <v>0</v>
      </c>
      <c r="BX30" s="29"/>
      <c r="BY30" s="29"/>
      <c r="BZ30" s="29"/>
      <c r="CA30" s="29"/>
      <c r="CB30" s="29"/>
    </row>
    <row r="31" spans="2:147" s="26" customFormat="1" ht="18" customHeight="1" thickBot="1">
      <c r="B31" s="310">
        <v>2</v>
      </c>
      <c r="C31" s="311"/>
      <c r="D31" s="286">
        <v>5</v>
      </c>
      <c r="E31" s="287"/>
      <c r="F31" s="287"/>
      <c r="G31" s="287"/>
      <c r="H31" s="287"/>
      <c r="I31" s="288"/>
      <c r="J31" s="291">
        <v>0.720138888888889</v>
      </c>
      <c r="K31" s="291"/>
      <c r="L31" s="291"/>
      <c r="M31" s="291"/>
      <c r="N31" s="292"/>
      <c r="O31" s="293" t="str">
        <f>O23</f>
        <v>SCE Gütersloh</v>
      </c>
      <c r="P31" s="289"/>
      <c r="Q31" s="289"/>
      <c r="R31" s="289"/>
      <c r="S31" s="289"/>
      <c r="T31" s="289"/>
      <c r="U31" s="289"/>
      <c r="V31" s="289"/>
      <c r="W31" s="289"/>
      <c r="X31" s="289"/>
      <c r="Y31" s="289"/>
      <c r="Z31" s="289"/>
      <c r="AA31" s="289"/>
      <c r="AB31" s="289"/>
      <c r="AC31" s="289"/>
      <c r="AD31" s="289"/>
      <c r="AE31" s="59" t="s">
        <v>11</v>
      </c>
      <c r="AF31" s="289" t="str">
        <f>O24</f>
        <v>RW St. Vit</v>
      </c>
      <c r="AG31" s="289"/>
      <c r="AH31" s="289"/>
      <c r="AI31" s="289"/>
      <c r="AJ31" s="289"/>
      <c r="AK31" s="289"/>
      <c r="AL31" s="289"/>
      <c r="AM31" s="289"/>
      <c r="AN31" s="289"/>
      <c r="AO31" s="289"/>
      <c r="AP31" s="289"/>
      <c r="AQ31" s="289"/>
      <c r="AR31" s="289"/>
      <c r="AS31" s="289"/>
      <c r="AT31" s="289"/>
      <c r="AU31" s="289"/>
      <c r="AV31" s="290"/>
      <c r="AW31" s="301">
        <v>3</v>
      </c>
      <c r="AX31" s="302"/>
      <c r="AY31" s="59" t="s">
        <v>12</v>
      </c>
      <c r="AZ31" s="302">
        <v>0</v>
      </c>
      <c r="BA31" s="308"/>
      <c r="BB31" s="301"/>
      <c r="BC31" s="307"/>
      <c r="BD31" s="38"/>
      <c r="BE31" s="123"/>
      <c r="BF31" s="81">
        <f>IF(ISBLANK(AW31),"0",IF(AW31&gt;AZ31,3,IF(AW31=AZ31,1,0)))</f>
        <v>3</v>
      </c>
      <c r="BG31" s="81" t="s">
        <v>12</v>
      </c>
      <c r="BH31" s="81">
        <f>IF(ISBLANK(AZ31),"0",IF(AZ31&gt;AW31,3,IF(AZ31=AW31,1,0)))</f>
        <v>0</v>
      </c>
      <c r="BI31" s="28"/>
      <c r="BJ31" s="28"/>
      <c r="BK31" s="28"/>
      <c r="BL31" s="28"/>
      <c r="BM31" s="85" t="str">
        <f>$O$24</f>
        <v>RW St. Vit</v>
      </c>
      <c r="BN31" s="83">
        <f>COUNT($BH$31,$BF$33)</f>
        <v>2</v>
      </c>
      <c r="BO31" s="83">
        <f>SUM($BH$31+$BF$33)</f>
        <v>1</v>
      </c>
      <c r="BP31" s="83">
        <f>SUM($AZ$31+$AW$33)</f>
        <v>0</v>
      </c>
      <c r="BQ31" s="84" t="s">
        <v>12</v>
      </c>
      <c r="BR31" s="83">
        <f>SUM($AW$31+$AZ$33)</f>
        <v>3</v>
      </c>
      <c r="BS31" s="83">
        <f>SUM(BP31-BR31)</f>
        <v>-3</v>
      </c>
      <c r="BT31" s="28"/>
      <c r="BU31" s="28" t="str">
        <f>IF((BV31+BW31)&gt;0,"Mannschaften gleich!",BM31)</f>
        <v>RW St. Vit</v>
      </c>
      <c r="BV31" s="29"/>
      <c r="BW31" s="29">
        <f>IF(AND(BO30=BO31,BS30=BS31,BP30=BP31),1,0)</f>
        <v>0</v>
      </c>
      <c r="BX31" s="29"/>
      <c r="BY31" s="29"/>
      <c r="BZ31" s="29"/>
      <c r="CA31" s="29"/>
      <c r="CB31" s="29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</row>
    <row r="32" spans="2:147" s="26" customFormat="1" ht="18" customHeight="1" thickBot="1">
      <c r="B32" s="304"/>
      <c r="C32" s="305"/>
      <c r="D32" s="305"/>
      <c r="E32" s="305"/>
      <c r="F32" s="305"/>
      <c r="G32" s="305"/>
      <c r="H32" s="305"/>
      <c r="I32" s="305"/>
      <c r="J32" s="305"/>
      <c r="K32" s="305"/>
      <c r="L32" s="305"/>
      <c r="M32" s="305"/>
      <c r="N32" s="305"/>
      <c r="O32" s="305"/>
      <c r="P32" s="305"/>
      <c r="Q32" s="305"/>
      <c r="R32" s="305"/>
      <c r="S32" s="305"/>
      <c r="T32" s="305"/>
      <c r="U32" s="305"/>
      <c r="V32" s="305"/>
      <c r="W32" s="305"/>
      <c r="X32" s="305"/>
      <c r="Y32" s="305"/>
      <c r="Z32" s="305"/>
      <c r="AA32" s="305"/>
      <c r="AB32" s="305"/>
      <c r="AC32" s="305"/>
      <c r="AD32" s="305"/>
      <c r="AE32" s="305"/>
      <c r="AF32" s="305"/>
      <c r="AG32" s="305"/>
      <c r="AH32" s="305"/>
      <c r="AI32" s="305"/>
      <c r="AJ32" s="305"/>
      <c r="AK32" s="305"/>
      <c r="AL32" s="305"/>
      <c r="AM32" s="305"/>
      <c r="AN32" s="305"/>
      <c r="AO32" s="305"/>
      <c r="AP32" s="305"/>
      <c r="AQ32" s="305"/>
      <c r="AR32" s="305"/>
      <c r="AS32" s="305"/>
      <c r="AT32" s="305"/>
      <c r="AU32" s="305"/>
      <c r="AV32" s="305"/>
      <c r="AW32" s="305"/>
      <c r="AX32" s="305"/>
      <c r="AY32" s="305"/>
      <c r="AZ32" s="305"/>
      <c r="BA32" s="305"/>
      <c r="BB32" s="305"/>
      <c r="BC32" s="306"/>
      <c r="BD32" s="38"/>
      <c r="BE32" s="123"/>
      <c r="BF32" s="81"/>
      <c r="BG32" s="81"/>
      <c r="BH32" s="81"/>
      <c r="BI32" s="28"/>
      <c r="BJ32" s="28"/>
      <c r="BK32" s="28"/>
      <c r="BL32" s="28"/>
      <c r="BM32" s="82"/>
      <c r="BN32" s="83"/>
      <c r="BO32" s="83"/>
      <c r="BP32" s="83"/>
      <c r="BQ32" s="84"/>
      <c r="BR32" s="83"/>
      <c r="BS32" s="83"/>
      <c r="BT32" s="28"/>
      <c r="BU32" s="28"/>
      <c r="BV32" s="29"/>
      <c r="BW32" s="29"/>
      <c r="BX32" s="29"/>
      <c r="BY32" s="29"/>
      <c r="BZ32" s="29"/>
      <c r="CA32" s="29"/>
      <c r="CB32" s="29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</row>
    <row r="33" spans="2:147" s="26" customFormat="1" ht="18" customHeight="1" thickBot="1">
      <c r="B33" s="310">
        <v>3</v>
      </c>
      <c r="C33" s="311"/>
      <c r="D33" s="286">
        <v>5</v>
      </c>
      <c r="E33" s="287"/>
      <c r="F33" s="287"/>
      <c r="G33" s="287"/>
      <c r="H33" s="287"/>
      <c r="I33" s="288"/>
      <c r="J33" s="291">
        <v>0.7451388888888889</v>
      </c>
      <c r="K33" s="291"/>
      <c r="L33" s="291"/>
      <c r="M33" s="291"/>
      <c r="N33" s="292"/>
      <c r="O33" s="293" t="str">
        <f>O24</f>
        <v>RW St. Vit</v>
      </c>
      <c r="P33" s="289"/>
      <c r="Q33" s="289"/>
      <c r="R33" s="289"/>
      <c r="S33" s="289"/>
      <c r="T33" s="289"/>
      <c r="U33" s="289"/>
      <c r="V33" s="289"/>
      <c r="W33" s="289"/>
      <c r="X33" s="289"/>
      <c r="Y33" s="289"/>
      <c r="Z33" s="289"/>
      <c r="AA33" s="289"/>
      <c r="AB33" s="289"/>
      <c r="AC33" s="289"/>
      <c r="AD33" s="289"/>
      <c r="AE33" s="59" t="s">
        <v>11</v>
      </c>
      <c r="AF33" s="289" t="str">
        <f>O22</f>
        <v>FC Stukenbrock</v>
      </c>
      <c r="AG33" s="289"/>
      <c r="AH33" s="289"/>
      <c r="AI33" s="289"/>
      <c r="AJ33" s="289"/>
      <c r="AK33" s="289"/>
      <c r="AL33" s="289"/>
      <c r="AM33" s="289"/>
      <c r="AN33" s="289"/>
      <c r="AO33" s="289"/>
      <c r="AP33" s="289"/>
      <c r="AQ33" s="289"/>
      <c r="AR33" s="289"/>
      <c r="AS33" s="289"/>
      <c r="AT33" s="289"/>
      <c r="AU33" s="289"/>
      <c r="AV33" s="290"/>
      <c r="AW33" s="301">
        <v>0</v>
      </c>
      <c r="AX33" s="302"/>
      <c r="AY33" s="59" t="s">
        <v>12</v>
      </c>
      <c r="AZ33" s="302">
        <v>0</v>
      </c>
      <c r="BA33" s="308"/>
      <c r="BB33" s="301"/>
      <c r="BC33" s="307"/>
      <c r="BD33" s="38"/>
      <c r="BE33" s="123"/>
      <c r="BF33" s="81">
        <f>IF(ISBLANK(AW33),"0",IF(AW33&gt;AZ33,3,IF(AW33=AZ33,1,0)))</f>
        <v>1</v>
      </c>
      <c r="BG33" s="81" t="s">
        <v>12</v>
      </c>
      <c r="BH33" s="81">
        <f>IF(ISBLANK(AZ33),"0",IF(AZ33&gt;AW33,3,IF(AZ33=AW33,1,0)))</f>
        <v>1</v>
      </c>
      <c r="BI33" s="28"/>
      <c r="BJ33" s="28"/>
      <c r="BK33" s="28"/>
      <c r="BL33" s="28"/>
      <c r="BM33" s="82"/>
      <c r="BN33" s="83"/>
      <c r="BO33" s="83"/>
      <c r="BP33" s="83"/>
      <c r="BQ33" s="84"/>
      <c r="BR33" s="83"/>
      <c r="BS33" s="83"/>
      <c r="BT33" s="28"/>
      <c r="BU33" s="28"/>
      <c r="BV33" s="29"/>
      <c r="BW33" s="29"/>
      <c r="BX33" s="29"/>
      <c r="BY33" s="29"/>
      <c r="BZ33" s="29"/>
      <c r="CA33" s="29"/>
      <c r="CB33" s="29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</row>
    <row r="35" ht="12.75">
      <c r="B35" s="37" t="s">
        <v>36</v>
      </c>
    </row>
    <row r="36" ht="6" customHeight="1"/>
    <row r="37" spans="27:80" s="40" customFormat="1" ht="13.5" customHeight="1" thickBot="1">
      <c r="AA37" s="41"/>
      <c r="AB37" s="41"/>
      <c r="AC37" s="41"/>
      <c r="AD37" s="41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E37" s="135"/>
      <c r="BF37" s="131"/>
      <c r="BG37" s="131"/>
      <c r="BH37" s="131"/>
      <c r="BI37" s="131"/>
      <c r="BJ37" s="131"/>
      <c r="BK37" s="131"/>
      <c r="BL37" s="131"/>
      <c r="BM37" s="131"/>
      <c r="BN37" s="131"/>
      <c r="BO37" s="131"/>
      <c r="BP37" s="131"/>
      <c r="BQ37" s="131"/>
      <c r="BR37" s="131"/>
      <c r="BS37" s="131"/>
      <c r="BT37" s="131"/>
      <c r="BU37" s="131"/>
      <c r="BV37" s="132"/>
      <c r="BW37" s="132"/>
      <c r="BX37" s="132"/>
      <c r="BY37" s="132"/>
      <c r="BZ37" s="132"/>
      <c r="CA37" s="132"/>
      <c r="CB37" s="132"/>
    </row>
    <row r="38" spans="6:80" s="13" customFormat="1" ht="16.5" thickBot="1">
      <c r="F38" s="295" t="s">
        <v>17</v>
      </c>
      <c r="G38" s="296"/>
      <c r="H38" s="296"/>
      <c r="I38" s="296"/>
      <c r="J38" s="296"/>
      <c r="K38" s="296"/>
      <c r="L38" s="296"/>
      <c r="M38" s="296"/>
      <c r="N38" s="296"/>
      <c r="O38" s="296"/>
      <c r="P38" s="296"/>
      <c r="Q38" s="296"/>
      <c r="R38" s="296"/>
      <c r="S38" s="296"/>
      <c r="T38" s="296"/>
      <c r="U38" s="296"/>
      <c r="V38" s="296"/>
      <c r="W38" s="296"/>
      <c r="X38" s="296"/>
      <c r="Y38" s="296"/>
      <c r="Z38" s="296"/>
      <c r="AA38" s="296"/>
      <c r="AB38" s="296"/>
      <c r="AC38" s="296"/>
      <c r="AD38" s="296"/>
      <c r="AE38" s="296"/>
      <c r="AF38" s="296"/>
      <c r="AG38" s="297"/>
      <c r="AH38" s="309" t="s">
        <v>18</v>
      </c>
      <c r="AI38" s="296"/>
      <c r="AJ38" s="296"/>
      <c r="AK38" s="309" t="s">
        <v>13</v>
      </c>
      <c r="AL38" s="296"/>
      <c r="AM38" s="296"/>
      <c r="AN38" s="309" t="s">
        <v>14</v>
      </c>
      <c r="AO38" s="296"/>
      <c r="AP38" s="296"/>
      <c r="AQ38" s="296"/>
      <c r="AR38" s="296"/>
      <c r="AS38" s="296"/>
      <c r="AT38" s="297"/>
      <c r="AU38" s="296" t="s">
        <v>15</v>
      </c>
      <c r="AV38" s="296"/>
      <c r="AW38" s="303"/>
      <c r="BE38" s="76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5"/>
      <c r="BW38" s="15"/>
      <c r="BX38" s="15"/>
      <c r="BY38" s="15"/>
      <c r="BZ38" s="15"/>
      <c r="CA38" s="15"/>
      <c r="CB38" s="15"/>
    </row>
    <row r="39" spans="6:80" s="13" customFormat="1" ht="19.5" customHeight="1">
      <c r="F39" s="333" t="s">
        <v>188</v>
      </c>
      <c r="G39" s="299"/>
      <c r="H39" s="334" t="str">
        <f>(IF(ISBLANK($AZ$29),"",BU29))</f>
        <v>SCE Gütersloh</v>
      </c>
      <c r="I39" s="334"/>
      <c r="J39" s="334"/>
      <c r="K39" s="334"/>
      <c r="L39" s="334"/>
      <c r="M39" s="334"/>
      <c r="N39" s="334"/>
      <c r="O39" s="334"/>
      <c r="P39" s="334"/>
      <c r="Q39" s="334"/>
      <c r="R39" s="334"/>
      <c r="S39" s="334"/>
      <c r="T39" s="334"/>
      <c r="U39" s="334"/>
      <c r="V39" s="334"/>
      <c r="W39" s="334"/>
      <c r="X39" s="334"/>
      <c r="Y39" s="334"/>
      <c r="Z39" s="334"/>
      <c r="AA39" s="334"/>
      <c r="AB39" s="334"/>
      <c r="AC39" s="334"/>
      <c r="AD39" s="334"/>
      <c r="AE39" s="334"/>
      <c r="AF39" s="334"/>
      <c r="AG39" s="335"/>
      <c r="AH39" s="298">
        <f>(IF(ISBLANK($AZ$29),"",BN29))</f>
        <v>2</v>
      </c>
      <c r="AI39" s="299"/>
      <c r="AJ39" s="300"/>
      <c r="AK39" s="299">
        <f>(IF(ISBLANK($AZ$29),"",BO29))</f>
        <v>6</v>
      </c>
      <c r="AL39" s="299"/>
      <c r="AM39" s="299"/>
      <c r="AN39" s="298">
        <f>(IF(ISBLANK($AZ$29),"",BP29))</f>
        <v>4</v>
      </c>
      <c r="AO39" s="299"/>
      <c r="AP39" s="299"/>
      <c r="AQ39" s="61" t="s">
        <v>12</v>
      </c>
      <c r="AR39" s="299">
        <f>(IF(ISBLANK($AZ$29),"",BR29))</f>
        <v>0</v>
      </c>
      <c r="AS39" s="299"/>
      <c r="AT39" s="299"/>
      <c r="AU39" s="319">
        <f>(IF(ISBLANK($AZ$29),"",BS29))</f>
        <v>4</v>
      </c>
      <c r="AV39" s="320"/>
      <c r="AW39" s="321"/>
      <c r="BE39" s="76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5"/>
      <c r="BW39" s="15"/>
      <c r="BX39" s="15"/>
      <c r="BY39" s="15"/>
      <c r="BZ39" s="15"/>
      <c r="CA39" s="15"/>
      <c r="CB39" s="15"/>
    </row>
    <row r="40" spans="6:80" s="13" customFormat="1" ht="19.5" customHeight="1">
      <c r="F40" s="346" t="s">
        <v>189</v>
      </c>
      <c r="G40" s="294"/>
      <c r="H40" s="347" t="str">
        <f>(IF(ISBLANK($AZ$29),"",BU30))</f>
        <v>FC Stukenbrock</v>
      </c>
      <c r="I40" s="347"/>
      <c r="J40" s="347"/>
      <c r="K40" s="347"/>
      <c r="L40" s="347"/>
      <c r="M40" s="347"/>
      <c r="N40" s="347"/>
      <c r="O40" s="347"/>
      <c r="P40" s="347"/>
      <c r="Q40" s="347"/>
      <c r="R40" s="347"/>
      <c r="S40" s="347"/>
      <c r="T40" s="347"/>
      <c r="U40" s="347"/>
      <c r="V40" s="347"/>
      <c r="W40" s="347"/>
      <c r="X40" s="347"/>
      <c r="Y40" s="347"/>
      <c r="Z40" s="347"/>
      <c r="AA40" s="347"/>
      <c r="AB40" s="347"/>
      <c r="AC40" s="347"/>
      <c r="AD40" s="347"/>
      <c r="AE40" s="347"/>
      <c r="AF40" s="347"/>
      <c r="AG40" s="348"/>
      <c r="AH40" s="339">
        <f>(IF(ISBLANK($AZ$29),"",BN30))</f>
        <v>2</v>
      </c>
      <c r="AI40" s="294"/>
      <c r="AJ40" s="343"/>
      <c r="AK40" s="294">
        <f>(IF(ISBLANK($AZ$29),"",BO30))</f>
        <v>1</v>
      </c>
      <c r="AL40" s="294"/>
      <c r="AM40" s="294"/>
      <c r="AN40" s="339">
        <f>(IF(ISBLANK($AZ$29),"",BP30))</f>
        <v>0</v>
      </c>
      <c r="AO40" s="294"/>
      <c r="AP40" s="294"/>
      <c r="AQ40" s="62" t="s">
        <v>12</v>
      </c>
      <c r="AR40" s="294">
        <f>(IF(ISBLANK($AZ$29),"",BR30))</f>
        <v>1</v>
      </c>
      <c r="AS40" s="294"/>
      <c r="AT40" s="294"/>
      <c r="AU40" s="330">
        <f>(IF(ISBLANK($AZ$29),"",BS30))</f>
        <v>-1</v>
      </c>
      <c r="AV40" s="331"/>
      <c r="AW40" s="332"/>
      <c r="BE40" s="76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5"/>
      <c r="BW40" s="15"/>
      <c r="BX40" s="15"/>
      <c r="BY40" s="15"/>
      <c r="BZ40" s="15"/>
      <c r="CA40" s="15"/>
      <c r="CB40" s="15"/>
    </row>
    <row r="41" spans="6:80" s="13" customFormat="1" ht="19.5" customHeight="1">
      <c r="F41" s="366" t="s">
        <v>190</v>
      </c>
      <c r="G41" s="323"/>
      <c r="H41" s="367" t="str">
        <f>(IF(ISBLANK($AZ$29),"",BU31))</f>
        <v>RW St. Vit</v>
      </c>
      <c r="I41" s="367"/>
      <c r="J41" s="367"/>
      <c r="K41" s="367"/>
      <c r="L41" s="367"/>
      <c r="M41" s="367"/>
      <c r="N41" s="367"/>
      <c r="O41" s="367"/>
      <c r="P41" s="367"/>
      <c r="Q41" s="367"/>
      <c r="R41" s="367"/>
      <c r="S41" s="367"/>
      <c r="T41" s="367"/>
      <c r="U41" s="367"/>
      <c r="V41" s="367"/>
      <c r="W41" s="367"/>
      <c r="X41" s="367"/>
      <c r="Y41" s="367"/>
      <c r="Z41" s="367"/>
      <c r="AA41" s="367"/>
      <c r="AB41" s="367"/>
      <c r="AC41" s="367"/>
      <c r="AD41" s="367"/>
      <c r="AE41" s="367"/>
      <c r="AF41" s="367"/>
      <c r="AG41" s="368"/>
      <c r="AH41" s="322">
        <f>(IF(ISBLANK($AZ$29),"",BN31))</f>
        <v>2</v>
      </c>
      <c r="AI41" s="323"/>
      <c r="AJ41" s="341"/>
      <c r="AK41" s="323">
        <f>(IF(ISBLANK($AZ$29),"",BO31))</f>
        <v>1</v>
      </c>
      <c r="AL41" s="323"/>
      <c r="AM41" s="323"/>
      <c r="AN41" s="322">
        <f>(IF(ISBLANK($AZ$29),"",BP31))</f>
        <v>0</v>
      </c>
      <c r="AO41" s="323"/>
      <c r="AP41" s="323"/>
      <c r="AQ41" s="97" t="s">
        <v>12</v>
      </c>
      <c r="AR41" s="323">
        <f>(IF(ISBLANK($AZ$29),"",BR31))</f>
        <v>3</v>
      </c>
      <c r="AS41" s="323"/>
      <c r="AT41" s="323"/>
      <c r="AU41" s="324">
        <f>(IF(ISBLANK($AZ$29),"",BS31))</f>
        <v>-3</v>
      </c>
      <c r="AV41" s="325"/>
      <c r="AW41" s="326"/>
      <c r="BE41" s="76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5"/>
      <c r="BW41" s="15"/>
      <c r="BX41" s="15"/>
      <c r="BY41" s="15"/>
      <c r="BZ41" s="15"/>
      <c r="CA41" s="15"/>
      <c r="CB41" s="15"/>
    </row>
  </sheetData>
  <sheetProtection/>
  <mergeCells count="71">
    <mergeCell ref="AV23:BZ23"/>
    <mergeCell ref="AV24:BZ24"/>
    <mergeCell ref="B2:BC4"/>
    <mergeCell ref="B5:BC5"/>
    <mergeCell ref="M14:AS17"/>
    <mergeCell ref="M21:AS21"/>
    <mergeCell ref="M22:N22"/>
    <mergeCell ref="O22:AS22"/>
    <mergeCell ref="AV22:BZ22"/>
    <mergeCell ref="B28:C28"/>
    <mergeCell ref="D28:I28"/>
    <mergeCell ref="J28:N28"/>
    <mergeCell ref="O28:AV28"/>
    <mergeCell ref="M23:N23"/>
    <mergeCell ref="O23:AS23"/>
    <mergeCell ref="M24:N24"/>
    <mergeCell ref="O24:AS24"/>
    <mergeCell ref="AW28:BA28"/>
    <mergeCell ref="BB28:BC28"/>
    <mergeCell ref="B29:C29"/>
    <mergeCell ref="D29:I29"/>
    <mergeCell ref="J29:N29"/>
    <mergeCell ref="O29:AD29"/>
    <mergeCell ref="AF29:AV29"/>
    <mergeCell ref="AW29:AX29"/>
    <mergeCell ref="AZ29:BA29"/>
    <mergeCell ref="BB29:BC29"/>
    <mergeCell ref="B30:BC30"/>
    <mergeCell ref="B31:C31"/>
    <mergeCell ref="D31:I31"/>
    <mergeCell ref="J31:N31"/>
    <mergeCell ref="O31:AD31"/>
    <mergeCell ref="AF31:AV31"/>
    <mergeCell ref="AW31:AX31"/>
    <mergeCell ref="AZ31:BA31"/>
    <mergeCell ref="BB31:BC31"/>
    <mergeCell ref="B32:BC32"/>
    <mergeCell ref="B33:C33"/>
    <mergeCell ref="D33:I33"/>
    <mergeCell ref="J33:N33"/>
    <mergeCell ref="O33:AD33"/>
    <mergeCell ref="AF33:AV33"/>
    <mergeCell ref="AW33:AX33"/>
    <mergeCell ref="AZ33:BA33"/>
    <mergeCell ref="BB33:BC33"/>
    <mergeCell ref="AU38:AW38"/>
    <mergeCell ref="F39:G39"/>
    <mergeCell ref="H39:AG39"/>
    <mergeCell ref="AH39:AJ39"/>
    <mergeCell ref="AK39:AM39"/>
    <mergeCell ref="AN39:AP39"/>
    <mergeCell ref="F38:AG38"/>
    <mergeCell ref="AH38:AJ38"/>
    <mergeCell ref="AK38:AM38"/>
    <mergeCell ref="AN38:AT38"/>
    <mergeCell ref="AR39:AT39"/>
    <mergeCell ref="AU39:AW39"/>
    <mergeCell ref="F40:G40"/>
    <mergeCell ref="H40:AG40"/>
    <mergeCell ref="AH40:AJ40"/>
    <mergeCell ref="AK40:AM40"/>
    <mergeCell ref="AN40:AP40"/>
    <mergeCell ref="AR40:AT40"/>
    <mergeCell ref="AU40:AW40"/>
    <mergeCell ref="AU41:AW41"/>
    <mergeCell ref="F41:G41"/>
    <mergeCell ref="H41:AG41"/>
    <mergeCell ref="AH41:AJ41"/>
    <mergeCell ref="AK41:AM41"/>
    <mergeCell ref="AN41:AP41"/>
    <mergeCell ref="AR41:AT41"/>
  </mergeCells>
  <conditionalFormatting sqref="F39:AW39">
    <cfRule type="expression" priority="1" dxfId="1" stopIfTrue="1">
      <formula>ISBLANK($AZ$33)</formula>
    </cfRule>
    <cfRule type="expression" priority="2" dxfId="0" stopIfTrue="1">
      <formula>($AK$39=$AK$40)*AND($AU$39=$AU$40)*AND($AN$39=$AN$40)</formula>
    </cfRule>
  </conditionalFormatting>
  <conditionalFormatting sqref="F40:AW40">
    <cfRule type="expression" priority="3" dxfId="1" stopIfTrue="1">
      <formula>ISBLANK($AZ$33)</formula>
    </cfRule>
    <cfRule type="expression" priority="4" dxfId="0" stopIfTrue="1">
      <formula>($AK$39=$AK$40)*AND($AU$39=$AU$40)*AND($AN$39=$AN$40)</formula>
    </cfRule>
    <cfRule type="expression" priority="5" dxfId="0" stopIfTrue="1">
      <formula>($AK$41=$AK$40)*AND($AU$41=$AU$40)*AND($AN$41=$AN$40)</formula>
    </cfRule>
  </conditionalFormatting>
  <conditionalFormatting sqref="F41:AW41">
    <cfRule type="expression" priority="6" dxfId="1" stopIfTrue="1">
      <formula>ISBLANK($AZ$33)</formula>
    </cfRule>
    <cfRule type="expression" priority="7" dxfId="0" stopIfTrue="1">
      <formula>($AK$41=$AK$40)*AND($AU$41=$AU$40)*AND($AN$41=$AN$40)</formula>
    </cfRule>
  </conditionalFormatting>
  <printOptions/>
  <pageMargins left="0.3937007874015748" right="0.3937007874015748" top="0.3937007874015748" bottom="0.3937007874015748" header="0" footer="0"/>
  <pageSetup horizontalDpi="600" verticalDpi="600" orientation="portrait" paperSize="9" scale="97" r:id="rId1"/>
  <headerFooter alignWithMargins="0">
    <oddFooter>&amp;L&amp;A&amp;Cwww.kadmo.de&amp;R&amp;F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38"/>
  <dimension ref="A1:EQ41"/>
  <sheetViews>
    <sheetView showGridLines="0" zoomScale="150" zoomScaleNormal="150" zoomScalePageLayoutView="0" workbookViewId="0" topLeftCell="A12">
      <selection activeCell="AW35" sqref="AW35"/>
    </sheetView>
  </sheetViews>
  <sheetFormatPr defaultColWidth="1.7109375" defaultRowHeight="12.75"/>
  <cols>
    <col min="1" max="55" width="1.7109375" style="0" customWidth="1"/>
    <col min="56" max="56" width="1.7109375" style="120" customWidth="1"/>
    <col min="57" max="57" width="1.7109375" style="121" customWidth="1"/>
    <col min="58" max="58" width="2.8515625" style="3" customWidth="1"/>
    <col min="59" max="59" width="2.140625" style="3" customWidth="1"/>
    <col min="60" max="60" width="2.8515625" style="3" customWidth="1"/>
    <col min="61" max="64" width="1.7109375" style="3" customWidth="1"/>
    <col min="65" max="65" width="26.57421875" style="3" bestFit="1" customWidth="1"/>
    <col min="66" max="66" width="2.00390625" style="3" bestFit="1" customWidth="1"/>
    <col min="67" max="68" width="7.8515625" style="3" bestFit="1" customWidth="1"/>
    <col min="69" max="69" width="2.28125" style="3" customWidth="1"/>
    <col min="70" max="71" width="7.8515625" style="3" bestFit="1" customWidth="1"/>
    <col min="72" max="72" width="5.7109375" style="3" customWidth="1"/>
    <col min="73" max="73" width="18.7109375" style="3" bestFit="1" customWidth="1"/>
    <col min="74" max="74" width="2.140625" style="4" bestFit="1" customWidth="1"/>
    <col min="75" max="80" width="5.7109375" style="4" customWidth="1"/>
    <col min="81" max="99" width="5.7109375" style="120" customWidth="1"/>
    <col min="100" max="147" width="1.7109375" style="120" customWidth="1"/>
  </cols>
  <sheetData>
    <row r="1" spans="1:136" s="43" customFormat="1" ht="11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BD1" s="66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6"/>
      <c r="BW1" s="46"/>
      <c r="BX1" s="46"/>
      <c r="BY1" s="46"/>
      <c r="BZ1" s="46"/>
      <c r="CA1" s="46"/>
      <c r="CB1" s="4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</row>
    <row r="2" spans="1:115" s="48" customFormat="1" ht="11.25" customHeight="1">
      <c r="A2" s="1"/>
      <c r="B2" s="274" t="s">
        <v>70</v>
      </c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  <c r="AA2" s="274"/>
      <c r="AB2" s="274"/>
      <c r="AC2" s="274"/>
      <c r="AD2" s="274"/>
      <c r="AE2" s="274"/>
      <c r="AF2" s="274"/>
      <c r="AG2" s="274"/>
      <c r="AH2" s="274"/>
      <c r="AI2" s="274"/>
      <c r="AJ2" s="274"/>
      <c r="AK2" s="274"/>
      <c r="AL2" s="274"/>
      <c r="AM2" s="274"/>
      <c r="AN2" s="274"/>
      <c r="AO2" s="274"/>
      <c r="AP2" s="274"/>
      <c r="AQ2" s="274"/>
      <c r="AR2" s="274"/>
      <c r="AS2" s="274"/>
      <c r="AT2" s="274"/>
      <c r="AU2" s="274"/>
      <c r="AV2" s="274"/>
      <c r="AW2" s="274"/>
      <c r="AX2" s="274"/>
      <c r="AY2" s="274"/>
      <c r="AZ2" s="274"/>
      <c r="BA2" s="274"/>
      <c r="BB2" s="274"/>
      <c r="BC2" s="274"/>
      <c r="BD2" s="67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50"/>
      <c r="BW2" s="50"/>
      <c r="BX2" s="50"/>
      <c r="BY2" s="50"/>
      <c r="BZ2" s="50"/>
      <c r="CA2" s="50"/>
      <c r="CB2" s="50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</row>
    <row r="3" spans="1:115" s="52" customFormat="1" ht="11.25" customHeight="1">
      <c r="A3" s="11"/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74"/>
      <c r="AB3" s="274"/>
      <c r="AC3" s="274"/>
      <c r="AD3" s="274"/>
      <c r="AE3" s="274"/>
      <c r="AF3" s="274"/>
      <c r="AG3" s="274"/>
      <c r="AH3" s="274"/>
      <c r="AI3" s="274"/>
      <c r="AJ3" s="274"/>
      <c r="AK3" s="274"/>
      <c r="AL3" s="274"/>
      <c r="AM3" s="274"/>
      <c r="AN3" s="274"/>
      <c r="AO3" s="274"/>
      <c r="AP3" s="274"/>
      <c r="AQ3" s="274"/>
      <c r="AR3" s="274"/>
      <c r="AS3" s="274"/>
      <c r="AT3" s="274"/>
      <c r="AU3" s="274"/>
      <c r="AV3" s="274"/>
      <c r="AW3" s="274"/>
      <c r="AX3" s="274"/>
      <c r="AY3" s="274"/>
      <c r="AZ3" s="274"/>
      <c r="BA3" s="274"/>
      <c r="BB3" s="274"/>
      <c r="BC3" s="274"/>
      <c r="BD3" s="68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4"/>
      <c r="BW3" s="54"/>
      <c r="BX3" s="54"/>
      <c r="BY3" s="54"/>
      <c r="BZ3" s="54"/>
      <c r="CA3" s="54"/>
      <c r="CB3" s="54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</row>
    <row r="4" spans="2:115" s="52" customFormat="1" ht="11.25" customHeight="1"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74"/>
      <c r="Z4" s="274"/>
      <c r="AA4" s="274"/>
      <c r="AB4" s="274"/>
      <c r="AC4" s="274"/>
      <c r="AD4" s="274"/>
      <c r="AE4" s="274"/>
      <c r="AF4" s="274"/>
      <c r="AG4" s="274"/>
      <c r="AH4" s="274"/>
      <c r="AI4" s="274"/>
      <c r="AJ4" s="274"/>
      <c r="AK4" s="274"/>
      <c r="AL4" s="274"/>
      <c r="AM4" s="274"/>
      <c r="AN4" s="274"/>
      <c r="AO4" s="274"/>
      <c r="AP4" s="274"/>
      <c r="AQ4" s="274"/>
      <c r="AR4" s="274"/>
      <c r="AS4" s="274"/>
      <c r="AT4" s="274"/>
      <c r="AU4" s="274"/>
      <c r="AV4" s="274"/>
      <c r="AW4" s="274"/>
      <c r="AX4" s="274"/>
      <c r="AY4" s="274"/>
      <c r="AZ4" s="274"/>
      <c r="BA4" s="274"/>
      <c r="BB4" s="274"/>
      <c r="BC4" s="274"/>
      <c r="BD4" s="68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4"/>
      <c r="BW4" s="54"/>
      <c r="BX4" s="54"/>
      <c r="BY4" s="54"/>
      <c r="BZ4" s="54"/>
      <c r="CA4" s="54"/>
      <c r="CB4" s="54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</row>
    <row r="5" spans="2:115" s="52" customFormat="1" ht="15">
      <c r="B5" s="342" t="s">
        <v>186</v>
      </c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2"/>
      <c r="X5" s="342"/>
      <c r="Y5" s="342"/>
      <c r="Z5" s="342"/>
      <c r="AA5" s="342"/>
      <c r="AB5" s="342"/>
      <c r="AC5" s="342"/>
      <c r="AD5" s="342"/>
      <c r="AE5" s="342"/>
      <c r="AF5" s="342"/>
      <c r="AG5" s="342"/>
      <c r="AH5" s="342"/>
      <c r="AI5" s="342"/>
      <c r="AJ5" s="342"/>
      <c r="AK5" s="342"/>
      <c r="AL5" s="342"/>
      <c r="AM5" s="342"/>
      <c r="AN5" s="342"/>
      <c r="AO5" s="342"/>
      <c r="AP5" s="342"/>
      <c r="AQ5" s="342"/>
      <c r="AR5" s="342"/>
      <c r="AS5" s="342"/>
      <c r="AT5" s="342"/>
      <c r="AU5" s="342"/>
      <c r="AV5" s="342"/>
      <c r="AW5" s="342"/>
      <c r="AX5" s="342"/>
      <c r="AY5" s="342"/>
      <c r="AZ5" s="342"/>
      <c r="BA5" s="342"/>
      <c r="BB5" s="342"/>
      <c r="BC5" s="342"/>
      <c r="BD5" s="68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4"/>
      <c r="BW5" s="54"/>
      <c r="BX5" s="54"/>
      <c r="BY5" s="54"/>
      <c r="BZ5" s="54"/>
      <c r="CA5" s="54"/>
      <c r="CB5" s="54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</row>
    <row r="6" spans="56:147" ht="11.25" customHeight="1"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</row>
    <row r="7" spans="56:147" ht="11.25" customHeight="1"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</row>
    <row r="8" spans="56:147" ht="11.25" customHeight="1"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</row>
    <row r="9" spans="56:147" ht="4.5" customHeight="1"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</row>
    <row r="10" spans="56:147" ht="12.75"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</row>
    <row r="11" spans="56:147" ht="9" customHeight="1">
      <c r="BD11" s="34"/>
      <c r="BE11" s="3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2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</row>
    <row r="12" ht="6" customHeight="1"/>
    <row r="13" ht="0.75" customHeight="1"/>
    <row r="14" spans="13:45" ht="0.75" customHeight="1">
      <c r="M14" s="358"/>
      <c r="N14" s="358"/>
      <c r="O14" s="358"/>
      <c r="P14" s="358"/>
      <c r="Q14" s="358"/>
      <c r="R14" s="358"/>
      <c r="S14" s="358"/>
      <c r="T14" s="358"/>
      <c r="U14" s="358"/>
      <c r="V14" s="358"/>
      <c r="W14" s="358"/>
      <c r="X14" s="358"/>
      <c r="Y14" s="358"/>
      <c r="Z14" s="358"/>
      <c r="AA14" s="358"/>
      <c r="AB14" s="358"/>
      <c r="AC14" s="358"/>
      <c r="AD14" s="358"/>
      <c r="AE14" s="358"/>
      <c r="AF14" s="358"/>
      <c r="AG14" s="358"/>
      <c r="AH14" s="358"/>
      <c r="AI14" s="358"/>
      <c r="AJ14" s="358"/>
      <c r="AK14" s="358"/>
      <c r="AL14" s="358"/>
      <c r="AM14" s="358"/>
      <c r="AN14" s="358"/>
      <c r="AO14" s="358"/>
      <c r="AP14" s="358"/>
      <c r="AQ14" s="358"/>
      <c r="AR14" s="358"/>
      <c r="AS14" s="358"/>
    </row>
    <row r="15" spans="13:45" ht="0.75" customHeight="1">
      <c r="M15" s="358"/>
      <c r="N15" s="358"/>
      <c r="O15" s="358"/>
      <c r="P15" s="358"/>
      <c r="Q15" s="358"/>
      <c r="R15" s="358"/>
      <c r="S15" s="358"/>
      <c r="T15" s="358"/>
      <c r="U15" s="358"/>
      <c r="V15" s="358"/>
      <c r="W15" s="358"/>
      <c r="X15" s="358"/>
      <c r="Y15" s="358"/>
      <c r="Z15" s="358"/>
      <c r="AA15" s="358"/>
      <c r="AB15" s="358"/>
      <c r="AC15" s="358"/>
      <c r="AD15" s="358"/>
      <c r="AE15" s="358"/>
      <c r="AF15" s="358"/>
      <c r="AG15" s="358"/>
      <c r="AH15" s="358"/>
      <c r="AI15" s="358"/>
      <c r="AJ15" s="358"/>
      <c r="AK15" s="358"/>
      <c r="AL15" s="358"/>
      <c r="AM15" s="358"/>
      <c r="AN15" s="358"/>
      <c r="AO15" s="358"/>
      <c r="AP15" s="358"/>
      <c r="AQ15" s="358"/>
      <c r="AR15" s="358"/>
      <c r="AS15" s="358"/>
    </row>
    <row r="16" spans="13:45" ht="0.75" customHeight="1">
      <c r="M16" s="358"/>
      <c r="N16" s="358"/>
      <c r="O16" s="358"/>
      <c r="P16" s="358"/>
      <c r="Q16" s="358"/>
      <c r="R16" s="358"/>
      <c r="S16" s="358"/>
      <c r="T16" s="358"/>
      <c r="U16" s="358"/>
      <c r="V16" s="358"/>
      <c r="W16" s="358"/>
      <c r="X16" s="358"/>
      <c r="Y16" s="358"/>
      <c r="Z16" s="358"/>
      <c r="AA16" s="358"/>
      <c r="AB16" s="358"/>
      <c r="AC16" s="358"/>
      <c r="AD16" s="358"/>
      <c r="AE16" s="358"/>
      <c r="AF16" s="358"/>
      <c r="AG16" s="358"/>
      <c r="AH16" s="358"/>
      <c r="AI16" s="358"/>
      <c r="AJ16" s="358"/>
      <c r="AK16" s="358"/>
      <c r="AL16" s="358"/>
      <c r="AM16" s="358"/>
      <c r="AN16" s="358"/>
      <c r="AO16" s="358"/>
      <c r="AP16" s="358"/>
      <c r="AQ16" s="358"/>
      <c r="AR16" s="358"/>
      <c r="AS16" s="358"/>
    </row>
    <row r="17" spans="13:45" ht="0.75" customHeight="1">
      <c r="M17" s="358"/>
      <c r="N17" s="358"/>
      <c r="O17" s="358"/>
      <c r="P17" s="358"/>
      <c r="Q17" s="358"/>
      <c r="R17" s="358"/>
      <c r="S17" s="358"/>
      <c r="T17" s="358"/>
      <c r="U17" s="358"/>
      <c r="V17" s="358"/>
      <c r="W17" s="358"/>
      <c r="X17" s="358"/>
      <c r="Y17" s="358"/>
      <c r="Z17" s="358"/>
      <c r="AA17" s="358"/>
      <c r="AB17" s="358"/>
      <c r="AC17" s="358"/>
      <c r="AD17" s="358"/>
      <c r="AE17" s="358"/>
      <c r="AF17" s="358"/>
      <c r="AG17" s="358"/>
      <c r="AH17" s="358"/>
      <c r="AI17" s="358"/>
      <c r="AJ17" s="358"/>
      <c r="AK17" s="358"/>
      <c r="AL17" s="358"/>
      <c r="AM17" s="358"/>
      <c r="AN17" s="358"/>
      <c r="AO17" s="358"/>
      <c r="AP17" s="358"/>
      <c r="AQ17" s="358"/>
      <c r="AR17" s="358"/>
      <c r="AS17" s="358"/>
    </row>
    <row r="18" ht="0.75" customHeight="1"/>
    <row r="19" ht="0.75" customHeight="1"/>
    <row r="20" ht="0.75" customHeight="1" thickBot="1"/>
    <row r="21" spans="13:45" ht="16.5" thickBot="1">
      <c r="M21" s="370" t="s">
        <v>16</v>
      </c>
      <c r="N21" s="371"/>
      <c r="O21" s="371"/>
      <c r="P21" s="371"/>
      <c r="Q21" s="371"/>
      <c r="R21" s="371"/>
      <c r="S21" s="371"/>
      <c r="T21" s="371"/>
      <c r="U21" s="371"/>
      <c r="V21" s="371"/>
      <c r="W21" s="371"/>
      <c r="X21" s="371"/>
      <c r="Y21" s="371"/>
      <c r="Z21" s="371"/>
      <c r="AA21" s="371"/>
      <c r="AB21" s="371"/>
      <c r="AC21" s="371"/>
      <c r="AD21" s="371"/>
      <c r="AE21" s="371"/>
      <c r="AF21" s="371"/>
      <c r="AG21" s="371"/>
      <c r="AH21" s="371"/>
      <c r="AI21" s="371"/>
      <c r="AJ21" s="371"/>
      <c r="AK21" s="371"/>
      <c r="AL21" s="371"/>
      <c r="AM21" s="371"/>
      <c r="AN21" s="371"/>
      <c r="AO21" s="371"/>
      <c r="AP21" s="371"/>
      <c r="AQ21" s="371"/>
      <c r="AR21" s="371"/>
      <c r="AS21" s="372"/>
    </row>
    <row r="22" spans="13:77" ht="15">
      <c r="M22" s="373" t="s">
        <v>0</v>
      </c>
      <c r="N22" s="374"/>
      <c r="O22" s="359" t="str">
        <f>'Rangliste Teams Zwischenrunde'!$B$14</f>
        <v>SF Siegen</v>
      </c>
      <c r="P22" s="359"/>
      <c r="Q22" s="359"/>
      <c r="R22" s="359"/>
      <c r="S22" s="359"/>
      <c r="T22" s="359"/>
      <c r="U22" s="359"/>
      <c r="V22" s="359"/>
      <c r="W22" s="359"/>
      <c r="X22" s="359"/>
      <c r="Y22" s="359"/>
      <c r="Z22" s="359"/>
      <c r="AA22" s="359"/>
      <c r="AB22" s="359"/>
      <c r="AC22" s="359"/>
      <c r="AD22" s="359"/>
      <c r="AE22" s="359"/>
      <c r="AF22" s="359"/>
      <c r="AG22" s="359"/>
      <c r="AH22" s="359"/>
      <c r="AI22" s="359"/>
      <c r="AJ22" s="359"/>
      <c r="AK22" s="359"/>
      <c r="AL22" s="359"/>
      <c r="AM22" s="359"/>
      <c r="AN22" s="359"/>
      <c r="AO22" s="359"/>
      <c r="AP22" s="359"/>
      <c r="AQ22" s="359"/>
      <c r="AR22" s="359"/>
      <c r="AS22" s="369"/>
      <c r="AT22" s="5"/>
      <c r="AU22" s="279" t="s">
        <v>180</v>
      </c>
      <c r="AV22" s="279"/>
      <c r="AW22" s="279"/>
      <c r="AX22" s="279"/>
      <c r="AY22" s="279"/>
      <c r="AZ22" s="279"/>
      <c r="BA22" s="279"/>
      <c r="BB22" s="279"/>
      <c r="BC22" s="279"/>
      <c r="BD22" s="279"/>
      <c r="BE22" s="279"/>
      <c r="BF22" s="279"/>
      <c r="BG22" s="279"/>
      <c r="BH22" s="279"/>
      <c r="BI22" s="279"/>
      <c r="BJ22" s="279"/>
      <c r="BK22" s="279"/>
      <c r="BL22" s="279"/>
      <c r="BM22" s="279"/>
      <c r="BN22" s="279"/>
      <c r="BO22" s="279"/>
      <c r="BP22" s="279"/>
      <c r="BQ22" s="279"/>
      <c r="BR22" s="279"/>
      <c r="BS22" s="279"/>
      <c r="BT22" s="279"/>
      <c r="BU22" s="279"/>
      <c r="BV22" s="279"/>
      <c r="BW22" s="279"/>
      <c r="BX22" s="279"/>
      <c r="BY22" s="279"/>
    </row>
    <row r="23" spans="13:77" ht="15">
      <c r="M23" s="277" t="s">
        <v>1</v>
      </c>
      <c r="N23" s="278"/>
      <c r="O23" s="279" t="str">
        <f>'Rangliste Teams Zwischenrunde'!$B$15</f>
        <v>FC Gütersloh</v>
      </c>
      <c r="P23" s="279"/>
      <c r="Q23" s="279"/>
      <c r="R23" s="279"/>
      <c r="S23" s="279"/>
      <c r="T23" s="279"/>
      <c r="U23" s="279"/>
      <c r="V23" s="279"/>
      <c r="W23" s="279"/>
      <c r="X23" s="279"/>
      <c r="Y23" s="279"/>
      <c r="Z23" s="279"/>
      <c r="AA23" s="279"/>
      <c r="AB23" s="279"/>
      <c r="AC23" s="279"/>
      <c r="AD23" s="279"/>
      <c r="AE23" s="279"/>
      <c r="AF23" s="279"/>
      <c r="AG23" s="279"/>
      <c r="AH23" s="279"/>
      <c r="AI23" s="279"/>
      <c r="AJ23" s="279"/>
      <c r="AK23" s="279"/>
      <c r="AL23" s="279"/>
      <c r="AM23" s="279"/>
      <c r="AN23" s="279"/>
      <c r="AO23" s="279"/>
      <c r="AP23" s="279"/>
      <c r="AQ23" s="279"/>
      <c r="AR23" s="279"/>
      <c r="AS23" s="280"/>
      <c r="AT23" s="5"/>
      <c r="AU23" s="279" t="s">
        <v>181</v>
      </c>
      <c r="AV23" s="279"/>
      <c r="AW23" s="279"/>
      <c r="AX23" s="279"/>
      <c r="AY23" s="279"/>
      <c r="AZ23" s="279"/>
      <c r="BA23" s="279"/>
      <c r="BB23" s="279"/>
      <c r="BC23" s="279"/>
      <c r="BD23" s="279"/>
      <c r="BE23" s="279"/>
      <c r="BF23" s="279"/>
      <c r="BG23" s="279"/>
      <c r="BH23" s="279"/>
      <c r="BI23" s="279"/>
      <c r="BJ23" s="279"/>
      <c r="BK23" s="279"/>
      <c r="BL23" s="279"/>
      <c r="BM23" s="279"/>
      <c r="BN23" s="279"/>
      <c r="BO23" s="279"/>
      <c r="BP23" s="279"/>
      <c r="BQ23" s="279"/>
      <c r="BR23" s="279"/>
      <c r="BS23" s="279"/>
      <c r="BT23" s="279"/>
      <c r="BU23" s="279"/>
      <c r="BV23" s="279"/>
      <c r="BW23" s="279"/>
      <c r="BX23" s="279"/>
      <c r="BY23" s="279"/>
    </row>
    <row r="24" spans="13:77" ht="15.75" thickBot="1">
      <c r="M24" s="281" t="s">
        <v>2</v>
      </c>
      <c r="N24" s="282"/>
      <c r="O24" s="275" t="str">
        <f>'Rangliste Teams Zwischenrunde'!$B$18</f>
        <v>SC Wiedenbrück 2000</v>
      </c>
      <c r="P24" s="275"/>
      <c r="Q24" s="275"/>
      <c r="R24" s="275"/>
      <c r="S24" s="275"/>
      <c r="T24" s="275"/>
      <c r="U24" s="275"/>
      <c r="V24" s="275"/>
      <c r="W24" s="275"/>
      <c r="X24" s="275"/>
      <c r="Y24" s="275"/>
      <c r="Z24" s="275"/>
      <c r="AA24" s="275"/>
      <c r="AB24" s="275"/>
      <c r="AC24" s="275"/>
      <c r="AD24" s="275"/>
      <c r="AE24" s="275"/>
      <c r="AF24" s="275"/>
      <c r="AG24" s="275"/>
      <c r="AH24" s="275"/>
      <c r="AI24" s="275"/>
      <c r="AJ24" s="275"/>
      <c r="AK24" s="275"/>
      <c r="AL24" s="275"/>
      <c r="AM24" s="275"/>
      <c r="AN24" s="275"/>
      <c r="AO24" s="275"/>
      <c r="AP24" s="275"/>
      <c r="AQ24" s="275"/>
      <c r="AR24" s="275"/>
      <c r="AS24" s="276"/>
      <c r="AT24" s="5"/>
      <c r="AU24" s="279" t="s">
        <v>182</v>
      </c>
      <c r="AV24" s="279"/>
      <c r="AW24" s="279"/>
      <c r="AX24" s="279"/>
      <c r="AY24" s="279"/>
      <c r="AZ24" s="279"/>
      <c r="BA24" s="279"/>
      <c r="BB24" s="279"/>
      <c r="BC24" s="279"/>
      <c r="BD24" s="279"/>
      <c r="BE24" s="279"/>
      <c r="BF24" s="279"/>
      <c r="BG24" s="279"/>
      <c r="BH24" s="279"/>
      <c r="BI24" s="279"/>
      <c r="BJ24" s="279"/>
      <c r="BK24" s="279"/>
      <c r="BL24" s="279"/>
      <c r="BM24" s="279"/>
      <c r="BN24" s="279"/>
      <c r="BO24" s="279"/>
      <c r="BP24" s="279"/>
      <c r="BQ24" s="279"/>
      <c r="BR24" s="279"/>
      <c r="BS24" s="279"/>
      <c r="BT24" s="279"/>
      <c r="BU24" s="279"/>
      <c r="BV24" s="279"/>
      <c r="BW24" s="279"/>
      <c r="BX24" s="279"/>
      <c r="BY24" s="279"/>
    </row>
    <row r="26" ht="12.75">
      <c r="B26" s="37" t="s">
        <v>156</v>
      </c>
    </row>
    <row r="27" ht="6" customHeight="1" thickBot="1"/>
    <row r="28" spans="2:147" s="26" customFormat="1" ht="16.5" customHeight="1" thickBot="1">
      <c r="B28" s="312" t="s">
        <v>5</v>
      </c>
      <c r="C28" s="313"/>
      <c r="D28" s="316" t="s">
        <v>6</v>
      </c>
      <c r="E28" s="317"/>
      <c r="F28" s="317"/>
      <c r="G28" s="317"/>
      <c r="H28" s="317"/>
      <c r="I28" s="318"/>
      <c r="J28" s="316" t="s">
        <v>7</v>
      </c>
      <c r="K28" s="317"/>
      <c r="L28" s="317"/>
      <c r="M28" s="317"/>
      <c r="N28" s="318"/>
      <c r="O28" s="316" t="s">
        <v>8</v>
      </c>
      <c r="P28" s="317"/>
      <c r="Q28" s="317"/>
      <c r="R28" s="317"/>
      <c r="S28" s="317"/>
      <c r="T28" s="317"/>
      <c r="U28" s="317"/>
      <c r="V28" s="317"/>
      <c r="W28" s="317"/>
      <c r="X28" s="317"/>
      <c r="Y28" s="317"/>
      <c r="Z28" s="317"/>
      <c r="AA28" s="317"/>
      <c r="AB28" s="317"/>
      <c r="AC28" s="317"/>
      <c r="AD28" s="317"/>
      <c r="AE28" s="317"/>
      <c r="AF28" s="317"/>
      <c r="AG28" s="317"/>
      <c r="AH28" s="317"/>
      <c r="AI28" s="317"/>
      <c r="AJ28" s="317"/>
      <c r="AK28" s="317"/>
      <c r="AL28" s="317"/>
      <c r="AM28" s="317"/>
      <c r="AN28" s="317"/>
      <c r="AO28" s="317"/>
      <c r="AP28" s="317"/>
      <c r="AQ28" s="317"/>
      <c r="AR28" s="317"/>
      <c r="AS28" s="317"/>
      <c r="AT28" s="317"/>
      <c r="AU28" s="317"/>
      <c r="AV28" s="318"/>
      <c r="AW28" s="316" t="s">
        <v>9</v>
      </c>
      <c r="AX28" s="317"/>
      <c r="AY28" s="317"/>
      <c r="AZ28" s="317"/>
      <c r="BA28" s="318"/>
      <c r="BB28" s="314"/>
      <c r="BC28" s="315"/>
      <c r="BD28" s="38"/>
      <c r="BE28" s="123"/>
      <c r="BF28" s="79" t="s">
        <v>10</v>
      </c>
      <c r="BG28" s="80"/>
      <c r="BH28" s="80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9"/>
      <c r="BW28" s="29"/>
      <c r="BX28" s="29"/>
      <c r="BY28" s="29"/>
      <c r="BZ28" s="29"/>
      <c r="CA28" s="29"/>
      <c r="CB28" s="29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</row>
    <row r="29" spans="2:80" s="38" customFormat="1" ht="18" customHeight="1" thickBot="1">
      <c r="B29" s="310">
        <v>1</v>
      </c>
      <c r="C29" s="311"/>
      <c r="D29" s="286">
        <v>6</v>
      </c>
      <c r="E29" s="287"/>
      <c r="F29" s="287"/>
      <c r="G29" s="287"/>
      <c r="H29" s="287"/>
      <c r="I29" s="288"/>
      <c r="J29" s="291">
        <v>0.6951388888888889</v>
      </c>
      <c r="K29" s="291"/>
      <c r="L29" s="291"/>
      <c r="M29" s="291"/>
      <c r="N29" s="292"/>
      <c r="O29" s="293" t="str">
        <f>O22</f>
        <v>SF Siegen</v>
      </c>
      <c r="P29" s="289"/>
      <c r="Q29" s="289"/>
      <c r="R29" s="289"/>
      <c r="S29" s="289"/>
      <c r="T29" s="289"/>
      <c r="U29" s="289"/>
      <c r="V29" s="289"/>
      <c r="W29" s="289"/>
      <c r="X29" s="289"/>
      <c r="Y29" s="289"/>
      <c r="Z29" s="289"/>
      <c r="AA29" s="289"/>
      <c r="AB29" s="289"/>
      <c r="AC29" s="289"/>
      <c r="AD29" s="289"/>
      <c r="AE29" s="59" t="s">
        <v>11</v>
      </c>
      <c r="AF29" s="289" t="str">
        <f>O23</f>
        <v>FC Gütersloh</v>
      </c>
      <c r="AG29" s="289"/>
      <c r="AH29" s="289"/>
      <c r="AI29" s="289"/>
      <c r="AJ29" s="289"/>
      <c r="AK29" s="289"/>
      <c r="AL29" s="289"/>
      <c r="AM29" s="289"/>
      <c r="AN29" s="289"/>
      <c r="AO29" s="289"/>
      <c r="AP29" s="289"/>
      <c r="AQ29" s="289"/>
      <c r="AR29" s="289"/>
      <c r="AS29" s="289"/>
      <c r="AT29" s="289"/>
      <c r="AU29" s="289"/>
      <c r="AV29" s="290"/>
      <c r="AW29" s="301">
        <v>2</v>
      </c>
      <c r="AX29" s="302"/>
      <c r="AY29" s="59" t="s">
        <v>12</v>
      </c>
      <c r="AZ29" s="302">
        <v>2</v>
      </c>
      <c r="BA29" s="308"/>
      <c r="BB29" s="301"/>
      <c r="BC29" s="307"/>
      <c r="BE29" s="123"/>
      <c r="BF29" s="81">
        <f>IF(ISBLANK(AW29),"0",IF(AW29&gt;AZ29,3,IF(AW29=AZ29,1,0)))</f>
        <v>1</v>
      </c>
      <c r="BG29" s="81" t="s">
        <v>12</v>
      </c>
      <c r="BH29" s="81">
        <f>IF(ISBLANK(AZ29),"0",IF(AZ29&gt;AW29,3,IF(AZ29=AW29,1,0)))</f>
        <v>1</v>
      </c>
      <c r="BI29" s="28"/>
      <c r="BJ29" s="28"/>
      <c r="BK29" s="28"/>
      <c r="BL29" s="28"/>
      <c r="BM29" s="82" t="str">
        <f>$O$23</f>
        <v>FC Gütersloh</v>
      </c>
      <c r="BN29" s="83">
        <f>COUNT($BH$29,$BF$31)</f>
        <v>2</v>
      </c>
      <c r="BO29" s="83">
        <f>SUM($BH$29+$BF$31)</f>
        <v>4</v>
      </c>
      <c r="BP29" s="83">
        <f>SUM($AZ$29+$AW$31)</f>
        <v>6</v>
      </c>
      <c r="BQ29" s="84" t="s">
        <v>12</v>
      </c>
      <c r="BR29" s="83">
        <f>SUM($AW$29+$AZ$31)</f>
        <v>2</v>
      </c>
      <c r="BS29" s="83">
        <f>SUM(BP29-BR29)</f>
        <v>4</v>
      </c>
      <c r="BT29" s="28"/>
      <c r="BU29" s="28" t="str">
        <f>IF(BV29&gt;0,"Mannschaften gleich!",BM29)</f>
        <v>FC Gütersloh</v>
      </c>
      <c r="BV29" s="29">
        <f>IF(AND(BO29=BO30,BS29=BS30,BP29=BP30),1,0)</f>
        <v>0</v>
      </c>
      <c r="BW29" s="29"/>
      <c r="BX29" s="29"/>
      <c r="BY29" s="29"/>
      <c r="BZ29" s="29"/>
      <c r="CA29" s="29"/>
      <c r="CB29" s="29"/>
    </row>
    <row r="30" spans="2:80" s="38" customFormat="1" ht="18" customHeight="1" thickBot="1">
      <c r="B30" s="304"/>
      <c r="C30" s="305"/>
      <c r="D30" s="305"/>
      <c r="E30" s="305"/>
      <c r="F30" s="305"/>
      <c r="G30" s="305"/>
      <c r="H30" s="305"/>
      <c r="I30" s="305"/>
      <c r="J30" s="305"/>
      <c r="K30" s="305"/>
      <c r="L30" s="305"/>
      <c r="M30" s="305"/>
      <c r="N30" s="305"/>
      <c r="O30" s="305"/>
      <c r="P30" s="305"/>
      <c r="Q30" s="305"/>
      <c r="R30" s="305"/>
      <c r="S30" s="305"/>
      <c r="T30" s="305"/>
      <c r="U30" s="305"/>
      <c r="V30" s="305"/>
      <c r="W30" s="305"/>
      <c r="X30" s="305"/>
      <c r="Y30" s="305"/>
      <c r="Z30" s="305"/>
      <c r="AA30" s="305"/>
      <c r="AB30" s="305"/>
      <c r="AC30" s="305"/>
      <c r="AD30" s="305"/>
      <c r="AE30" s="305"/>
      <c r="AF30" s="305"/>
      <c r="AG30" s="305"/>
      <c r="AH30" s="305"/>
      <c r="AI30" s="305"/>
      <c r="AJ30" s="305"/>
      <c r="AK30" s="305"/>
      <c r="AL30" s="305"/>
      <c r="AM30" s="305"/>
      <c r="AN30" s="305"/>
      <c r="AO30" s="305"/>
      <c r="AP30" s="305"/>
      <c r="AQ30" s="305"/>
      <c r="AR30" s="305"/>
      <c r="AS30" s="305"/>
      <c r="AT30" s="305"/>
      <c r="AU30" s="305"/>
      <c r="AV30" s="305"/>
      <c r="AW30" s="305"/>
      <c r="AX30" s="305"/>
      <c r="AY30" s="305"/>
      <c r="AZ30" s="305"/>
      <c r="BA30" s="305"/>
      <c r="BB30" s="305"/>
      <c r="BC30" s="306"/>
      <c r="BE30" s="123"/>
      <c r="BF30" s="81"/>
      <c r="BG30" s="81"/>
      <c r="BH30" s="81"/>
      <c r="BI30" s="28"/>
      <c r="BJ30" s="28"/>
      <c r="BK30" s="28"/>
      <c r="BL30" s="28"/>
      <c r="BM30" s="82" t="str">
        <f>$O$22</f>
        <v>SF Siegen</v>
      </c>
      <c r="BN30" s="83">
        <f>COUNT($BF$29,$BH$33)</f>
        <v>2</v>
      </c>
      <c r="BO30" s="83">
        <f>SUM($BF$29+$BH$33)</f>
        <v>4</v>
      </c>
      <c r="BP30" s="83">
        <f>SUM($AW$29+$AZ$33)</f>
        <v>5</v>
      </c>
      <c r="BQ30" s="84" t="s">
        <v>12</v>
      </c>
      <c r="BR30" s="83">
        <f>SUM($AZ$29+$AW$33)</f>
        <v>2</v>
      </c>
      <c r="BS30" s="83">
        <f>SUM(BP30-BR30)</f>
        <v>3</v>
      </c>
      <c r="BT30" s="28"/>
      <c r="BU30" s="28" t="str">
        <f>IF((BV30+BW30)&gt;0,"Mannschaften gleich!",BM30)</f>
        <v>SF Siegen</v>
      </c>
      <c r="BV30" s="29">
        <f>IF(AND(BO30=BO31,BS30=BS31,BP30=BP31),1,0)</f>
        <v>0</v>
      </c>
      <c r="BW30" s="29">
        <f>IF(AND(BO29=BO30,BS29=BS30,BP29=BP30),1,0)</f>
        <v>0</v>
      </c>
      <c r="BX30" s="29"/>
      <c r="BY30" s="29"/>
      <c r="BZ30" s="29"/>
      <c r="CA30" s="29"/>
      <c r="CB30" s="29"/>
    </row>
    <row r="31" spans="2:147" s="26" customFormat="1" ht="18" customHeight="1" thickBot="1">
      <c r="B31" s="310">
        <v>2</v>
      </c>
      <c r="C31" s="311"/>
      <c r="D31" s="286">
        <v>6</v>
      </c>
      <c r="E31" s="287"/>
      <c r="F31" s="287"/>
      <c r="G31" s="287"/>
      <c r="H31" s="287"/>
      <c r="I31" s="288"/>
      <c r="J31" s="291">
        <v>0.720138888888889</v>
      </c>
      <c r="K31" s="291"/>
      <c r="L31" s="291"/>
      <c r="M31" s="291"/>
      <c r="N31" s="292"/>
      <c r="O31" s="293" t="str">
        <f>O23</f>
        <v>FC Gütersloh</v>
      </c>
      <c r="P31" s="289"/>
      <c r="Q31" s="289"/>
      <c r="R31" s="289"/>
      <c r="S31" s="289"/>
      <c r="T31" s="289"/>
      <c r="U31" s="289"/>
      <c r="V31" s="289"/>
      <c r="W31" s="289"/>
      <c r="X31" s="289"/>
      <c r="Y31" s="289"/>
      <c r="Z31" s="289"/>
      <c r="AA31" s="289"/>
      <c r="AB31" s="289"/>
      <c r="AC31" s="289"/>
      <c r="AD31" s="289"/>
      <c r="AE31" s="59" t="s">
        <v>11</v>
      </c>
      <c r="AF31" s="289" t="str">
        <f>O24</f>
        <v>SC Wiedenbrück 2000</v>
      </c>
      <c r="AG31" s="289"/>
      <c r="AH31" s="289"/>
      <c r="AI31" s="289"/>
      <c r="AJ31" s="289"/>
      <c r="AK31" s="289"/>
      <c r="AL31" s="289"/>
      <c r="AM31" s="289"/>
      <c r="AN31" s="289"/>
      <c r="AO31" s="289"/>
      <c r="AP31" s="289"/>
      <c r="AQ31" s="289"/>
      <c r="AR31" s="289"/>
      <c r="AS31" s="289"/>
      <c r="AT31" s="289"/>
      <c r="AU31" s="289"/>
      <c r="AV31" s="290"/>
      <c r="AW31" s="301">
        <v>4</v>
      </c>
      <c r="AX31" s="302"/>
      <c r="AY31" s="59" t="s">
        <v>12</v>
      </c>
      <c r="AZ31" s="302">
        <v>0</v>
      </c>
      <c r="BA31" s="308"/>
      <c r="BB31" s="301"/>
      <c r="BC31" s="307"/>
      <c r="BD31" s="38"/>
      <c r="BE31" s="123"/>
      <c r="BF31" s="81">
        <f>IF(ISBLANK(AW31),"0",IF(AW31&gt;AZ31,3,IF(AW31=AZ31,1,0)))</f>
        <v>3</v>
      </c>
      <c r="BG31" s="81" t="s">
        <v>12</v>
      </c>
      <c r="BH31" s="81">
        <f>IF(ISBLANK(AZ31),"0",IF(AZ31&gt;AW31,3,IF(AZ31=AW31,1,0)))</f>
        <v>0</v>
      </c>
      <c r="BI31" s="28"/>
      <c r="BJ31" s="28"/>
      <c r="BK31" s="28"/>
      <c r="BL31" s="28"/>
      <c r="BM31" s="85" t="str">
        <f>$O$24</f>
        <v>SC Wiedenbrück 2000</v>
      </c>
      <c r="BN31" s="83">
        <f>COUNT($BH$31,$BF$33)</f>
        <v>2</v>
      </c>
      <c r="BO31" s="83">
        <f>SUM($BH$31+$BF$33)</f>
        <v>0</v>
      </c>
      <c r="BP31" s="83">
        <f>SUM($AZ$31+$AW$33)</f>
        <v>0</v>
      </c>
      <c r="BQ31" s="84" t="s">
        <v>12</v>
      </c>
      <c r="BR31" s="83">
        <f>SUM($AW$31+$AZ$33)</f>
        <v>7</v>
      </c>
      <c r="BS31" s="83">
        <f>SUM(BP31-BR31)</f>
        <v>-7</v>
      </c>
      <c r="BT31" s="28"/>
      <c r="BU31" s="28" t="str">
        <f>IF((BV31+BW31)&gt;0,"Mannschaften gleich!",BM31)</f>
        <v>SC Wiedenbrück 2000</v>
      </c>
      <c r="BV31" s="29"/>
      <c r="BW31" s="29">
        <f>IF(AND(BO30=BO31,BS30=BS31,BP30=BP31),1,0)</f>
        <v>0</v>
      </c>
      <c r="BX31" s="29"/>
      <c r="BY31" s="29"/>
      <c r="BZ31" s="29"/>
      <c r="CA31" s="29"/>
      <c r="CB31" s="29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</row>
    <row r="32" spans="2:147" s="26" customFormat="1" ht="18" customHeight="1" thickBot="1">
      <c r="B32" s="304"/>
      <c r="C32" s="305"/>
      <c r="D32" s="305"/>
      <c r="E32" s="305"/>
      <c r="F32" s="305"/>
      <c r="G32" s="305"/>
      <c r="H32" s="305"/>
      <c r="I32" s="305"/>
      <c r="J32" s="305"/>
      <c r="K32" s="305"/>
      <c r="L32" s="305"/>
      <c r="M32" s="305"/>
      <c r="N32" s="305"/>
      <c r="O32" s="305"/>
      <c r="P32" s="305"/>
      <c r="Q32" s="305"/>
      <c r="R32" s="305"/>
      <c r="S32" s="305"/>
      <c r="T32" s="305"/>
      <c r="U32" s="305"/>
      <c r="V32" s="305"/>
      <c r="W32" s="305"/>
      <c r="X32" s="305"/>
      <c r="Y32" s="305"/>
      <c r="Z32" s="305"/>
      <c r="AA32" s="305"/>
      <c r="AB32" s="305"/>
      <c r="AC32" s="305"/>
      <c r="AD32" s="305"/>
      <c r="AE32" s="305"/>
      <c r="AF32" s="305"/>
      <c r="AG32" s="305"/>
      <c r="AH32" s="305"/>
      <c r="AI32" s="305"/>
      <c r="AJ32" s="305"/>
      <c r="AK32" s="305"/>
      <c r="AL32" s="305"/>
      <c r="AM32" s="305"/>
      <c r="AN32" s="305"/>
      <c r="AO32" s="305"/>
      <c r="AP32" s="305"/>
      <c r="AQ32" s="305"/>
      <c r="AR32" s="305"/>
      <c r="AS32" s="305"/>
      <c r="AT32" s="305"/>
      <c r="AU32" s="305"/>
      <c r="AV32" s="305"/>
      <c r="AW32" s="305"/>
      <c r="AX32" s="305"/>
      <c r="AY32" s="305"/>
      <c r="AZ32" s="305"/>
      <c r="BA32" s="305"/>
      <c r="BB32" s="305"/>
      <c r="BC32" s="306"/>
      <c r="BD32" s="38"/>
      <c r="BE32" s="123"/>
      <c r="BF32" s="81"/>
      <c r="BG32" s="81"/>
      <c r="BH32" s="81"/>
      <c r="BI32" s="28"/>
      <c r="BJ32" s="28"/>
      <c r="BK32" s="28"/>
      <c r="BL32" s="28"/>
      <c r="BM32" s="82"/>
      <c r="BN32" s="83"/>
      <c r="BO32" s="83"/>
      <c r="BP32" s="83"/>
      <c r="BQ32" s="84"/>
      <c r="BR32" s="83"/>
      <c r="BS32" s="83"/>
      <c r="BT32" s="28"/>
      <c r="BU32" s="28"/>
      <c r="BV32" s="29"/>
      <c r="BW32" s="29"/>
      <c r="BX32" s="29"/>
      <c r="BY32" s="29"/>
      <c r="BZ32" s="29"/>
      <c r="CA32" s="29"/>
      <c r="CB32" s="29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</row>
    <row r="33" spans="2:147" s="26" customFormat="1" ht="18" customHeight="1" thickBot="1">
      <c r="B33" s="310">
        <v>3</v>
      </c>
      <c r="C33" s="311"/>
      <c r="D33" s="286">
        <v>6</v>
      </c>
      <c r="E33" s="287"/>
      <c r="F33" s="287"/>
      <c r="G33" s="287"/>
      <c r="H33" s="287"/>
      <c r="I33" s="288"/>
      <c r="J33" s="291">
        <v>0.7451388888888889</v>
      </c>
      <c r="K33" s="291"/>
      <c r="L33" s="291"/>
      <c r="M33" s="291"/>
      <c r="N33" s="292"/>
      <c r="O33" s="293" t="str">
        <f>O24</f>
        <v>SC Wiedenbrück 2000</v>
      </c>
      <c r="P33" s="289"/>
      <c r="Q33" s="289"/>
      <c r="R33" s="289"/>
      <c r="S33" s="289"/>
      <c r="T33" s="289"/>
      <c r="U33" s="289"/>
      <c r="V33" s="289"/>
      <c r="W33" s="289"/>
      <c r="X33" s="289"/>
      <c r="Y33" s="289"/>
      <c r="Z33" s="289"/>
      <c r="AA33" s="289"/>
      <c r="AB33" s="289"/>
      <c r="AC33" s="289"/>
      <c r="AD33" s="289"/>
      <c r="AE33" s="59" t="s">
        <v>11</v>
      </c>
      <c r="AF33" s="289" t="str">
        <f>O22</f>
        <v>SF Siegen</v>
      </c>
      <c r="AG33" s="289"/>
      <c r="AH33" s="289"/>
      <c r="AI33" s="289"/>
      <c r="AJ33" s="289"/>
      <c r="AK33" s="289"/>
      <c r="AL33" s="289"/>
      <c r="AM33" s="289"/>
      <c r="AN33" s="289"/>
      <c r="AO33" s="289"/>
      <c r="AP33" s="289"/>
      <c r="AQ33" s="289"/>
      <c r="AR33" s="289"/>
      <c r="AS33" s="289"/>
      <c r="AT33" s="289"/>
      <c r="AU33" s="289"/>
      <c r="AV33" s="290"/>
      <c r="AW33" s="301">
        <v>0</v>
      </c>
      <c r="AX33" s="302"/>
      <c r="AY33" s="59" t="s">
        <v>12</v>
      </c>
      <c r="AZ33" s="302">
        <v>3</v>
      </c>
      <c r="BA33" s="308"/>
      <c r="BB33" s="301"/>
      <c r="BC33" s="307"/>
      <c r="BD33" s="38"/>
      <c r="BE33" s="123"/>
      <c r="BF33" s="81">
        <f>IF(ISBLANK(AW33),"0",IF(AW33&gt;AZ33,3,IF(AW33=AZ33,1,0)))</f>
        <v>0</v>
      </c>
      <c r="BG33" s="81" t="s">
        <v>12</v>
      </c>
      <c r="BH33" s="81">
        <f>IF(ISBLANK(AZ33),"0",IF(AZ33&gt;AW33,3,IF(AZ33=AW33,1,0)))</f>
        <v>3</v>
      </c>
      <c r="BI33" s="28"/>
      <c r="BJ33" s="28"/>
      <c r="BK33" s="28"/>
      <c r="BL33" s="28"/>
      <c r="BM33" s="82"/>
      <c r="BN33" s="83"/>
      <c r="BO33" s="83"/>
      <c r="BP33" s="83"/>
      <c r="BQ33" s="84"/>
      <c r="BR33" s="83"/>
      <c r="BS33" s="83"/>
      <c r="BT33" s="28"/>
      <c r="BU33" s="28"/>
      <c r="BV33" s="29"/>
      <c r="BW33" s="29"/>
      <c r="BX33" s="29"/>
      <c r="BY33" s="29"/>
      <c r="BZ33" s="29"/>
      <c r="CA33" s="29"/>
      <c r="CB33" s="29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</row>
    <row r="35" ht="12.75">
      <c r="B35" s="37" t="s">
        <v>36</v>
      </c>
    </row>
    <row r="36" ht="6" customHeight="1"/>
    <row r="37" spans="27:80" s="40" customFormat="1" ht="13.5" customHeight="1" thickBot="1">
      <c r="AA37" s="41"/>
      <c r="AB37" s="41"/>
      <c r="AC37" s="41"/>
      <c r="AD37" s="41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E37" s="135"/>
      <c r="BF37" s="131"/>
      <c r="BG37" s="131"/>
      <c r="BH37" s="131"/>
      <c r="BI37" s="131"/>
      <c r="BJ37" s="131"/>
      <c r="BK37" s="131"/>
      <c r="BL37" s="131"/>
      <c r="BM37" s="131"/>
      <c r="BN37" s="131"/>
      <c r="BO37" s="131"/>
      <c r="BP37" s="131"/>
      <c r="BQ37" s="131"/>
      <c r="BR37" s="131"/>
      <c r="BS37" s="131"/>
      <c r="BT37" s="131"/>
      <c r="BU37" s="131"/>
      <c r="BV37" s="132"/>
      <c r="BW37" s="132"/>
      <c r="BX37" s="132"/>
      <c r="BY37" s="132"/>
      <c r="BZ37" s="132"/>
      <c r="CA37" s="132"/>
      <c r="CB37" s="132"/>
    </row>
    <row r="38" spans="6:80" s="13" customFormat="1" ht="16.5" thickBot="1">
      <c r="F38" s="295" t="s">
        <v>17</v>
      </c>
      <c r="G38" s="296"/>
      <c r="H38" s="296"/>
      <c r="I38" s="296"/>
      <c r="J38" s="296"/>
      <c r="K38" s="296"/>
      <c r="L38" s="296"/>
      <c r="M38" s="296"/>
      <c r="N38" s="296"/>
      <c r="O38" s="296"/>
      <c r="P38" s="296"/>
      <c r="Q38" s="296"/>
      <c r="R38" s="296"/>
      <c r="S38" s="296"/>
      <c r="T38" s="296"/>
      <c r="U38" s="296"/>
      <c r="V38" s="296"/>
      <c r="W38" s="296"/>
      <c r="X38" s="296"/>
      <c r="Y38" s="296"/>
      <c r="Z38" s="296"/>
      <c r="AA38" s="296"/>
      <c r="AB38" s="296"/>
      <c r="AC38" s="296"/>
      <c r="AD38" s="296"/>
      <c r="AE38" s="296"/>
      <c r="AF38" s="296"/>
      <c r="AG38" s="297"/>
      <c r="AH38" s="309" t="s">
        <v>18</v>
      </c>
      <c r="AI38" s="296"/>
      <c r="AJ38" s="296"/>
      <c r="AK38" s="309" t="s">
        <v>13</v>
      </c>
      <c r="AL38" s="296"/>
      <c r="AM38" s="296"/>
      <c r="AN38" s="309" t="s">
        <v>14</v>
      </c>
      <c r="AO38" s="296"/>
      <c r="AP38" s="296"/>
      <c r="AQ38" s="296"/>
      <c r="AR38" s="296"/>
      <c r="AS38" s="296"/>
      <c r="AT38" s="297"/>
      <c r="AU38" s="296" t="s">
        <v>15</v>
      </c>
      <c r="AV38" s="296"/>
      <c r="AW38" s="303"/>
      <c r="BE38" s="76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5"/>
      <c r="BW38" s="15"/>
      <c r="BX38" s="15"/>
      <c r="BY38" s="15"/>
      <c r="BZ38" s="15"/>
      <c r="CA38" s="15"/>
      <c r="CB38" s="15"/>
    </row>
    <row r="39" spans="6:80" s="13" customFormat="1" ht="19.5" customHeight="1">
      <c r="F39" s="333" t="s">
        <v>183</v>
      </c>
      <c r="G39" s="299"/>
      <c r="H39" s="334" t="str">
        <f>(IF(ISBLANK($AZ$29),"",BU29))</f>
        <v>FC Gütersloh</v>
      </c>
      <c r="I39" s="334"/>
      <c r="J39" s="334"/>
      <c r="K39" s="334"/>
      <c r="L39" s="334"/>
      <c r="M39" s="334"/>
      <c r="N39" s="334"/>
      <c r="O39" s="334"/>
      <c r="P39" s="334"/>
      <c r="Q39" s="334"/>
      <c r="R39" s="334"/>
      <c r="S39" s="334"/>
      <c r="T39" s="334"/>
      <c r="U39" s="334"/>
      <c r="V39" s="334"/>
      <c r="W39" s="334"/>
      <c r="X39" s="334"/>
      <c r="Y39" s="334"/>
      <c r="Z39" s="334"/>
      <c r="AA39" s="334"/>
      <c r="AB39" s="334"/>
      <c r="AC39" s="334"/>
      <c r="AD39" s="334"/>
      <c r="AE39" s="334"/>
      <c r="AF39" s="334"/>
      <c r="AG39" s="335"/>
      <c r="AH39" s="298">
        <f>(IF(ISBLANK($AZ$29),"",BN29))</f>
        <v>2</v>
      </c>
      <c r="AI39" s="299"/>
      <c r="AJ39" s="300"/>
      <c r="AK39" s="299">
        <f>(IF(ISBLANK($AZ$29),"",BO29))</f>
        <v>4</v>
      </c>
      <c r="AL39" s="299"/>
      <c r="AM39" s="299"/>
      <c r="AN39" s="298">
        <f>(IF(ISBLANK($AZ$29),"",BP29))</f>
        <v>6</v>
      </c>
      <c r="AO39" s="299"/>
      <c r="AP39" s="299"/>
      <c r="AQ39" s="61" t="s">
        <v>12</v>
      </c>
      <c r="AR39" s="299">
        <f>(IF(ISBLANK($AZ$29),"",BR29))</f>
        <v>2</v>
      </c>
      <c r="AS39" s="299"/>
      <c r="AT39" s="299"/>
      <c r="AU39" s="319">
        <f>(IF(ISBLANK($AZ$29),"",BS29))</f>
        <v>4</v>
      </c>
      <c r="AV39" s="320"/>
      <c r="AW39" s="321"/>
      <c r="BE39" s="76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5"/>
      <c r="BW39" s="15"/>
      <c r="BX39" s="15"/>
      <c r="BY39" s="15"/>
      <c r="BZ39" s="15"/>
      <c r="CA39" s="15"/>
      <c r="CB39" s="15"/>
    </row>
    <row r="40" spans="6:80" s="13" customFormat="1" ht="19.5" customHeight="1">
      <c r="F40" s="346" t="s">
        <v>184</v>
      </c>
      <c r="G40" s="294"/>
      <c r="H40" s="347" t="str">
        <f>(IF(ISBLANK($AZ$29),"",BU30))</f>
        <v>SF Siegen</v>
      </c>
      <c r="I40" s="347"/>
      <c r="J40" s="347"/>
      <c r="K40" s="347"/>
      <c r="L40" s="347"/>
      <c r="M40" s="347"/>
      <c r="N40" s="347"/>
      <c r="O40" s="347"/>
      <c r="P40" s="347"/>
      <c r="Q40" s="347"/>
      <c r="R40" s="347"/>
      <c r="S40" s="347"/>
      <c r="T40" s="347"/>
      <c r="U40" s="347"/>
      <c r="V40" s="347"/>
      <c r="W40" s="347"/>
      <c r="X40" s="347"/>
      <c r="Y40" s="347"/>
      <c r="Z40" s="347"/>
      <c r="AA40" s="347"/>
      <c r="AB40" s="347"/>
      <c r="AC40" s="347"/>
      <c r="AD40" s="347"/>
      <c r="AE40" s="347"/>
      <c r="AF40" s="347"/>
      <c r="AG40" s="348"/>
      <c r="AH40" s="339">
        <f>(IF(ISBLANK($AZ$29),"",BN30))</f>
        <v>2</v>
      </c>
      <c r="AI40" s="294"/>
      <c r="AJ40" s="343"/>
      <c r="AK40" s="294">
        <f>(IF(ISBLANK($AZ$29),"",BO30))</f>
        <v>4</v>
      </c>
      <c r="AL40" s="294"/>
      <c r="AM40" s="294"/>
      <c r="AN40" s="339">
        <f>(IF(ISBLANK($AZ$29),"",BP30))</f>
        <v>5</v>
      </c>
      <c r="AO40" s="294"/>
      <c r="AP40" s="294"/>
      <c r="AQ40" s="62" t="s">
        <v>12</v>
      </c>
      <c r="AR40" s="294">
        <f>(IF(ISBLANK($AZ$29),"",BR30))</f>
        <v>2</v>
      </c>
      <c r="AS40" s="294"/>
      <c r="AT40" s="294"/>
      <c r="AU40" s="330">
        <f>(IF(ISBLANK($AZ$29),"",BS30))</f>
        <v>3</v>
      </c>
      <c r="AV40" s="331"/>
      <c r="AW40" s="332"/>
      <c r="BE40" s="76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5"/>
      <c r="BW40" s="15"/>
      <c r="BX40" s="15"/>
      <c r="BY40" s="15"/>
      <c r="BZ40" s="15"/>
      <c r="CA40" s="15"/>
      <c r="CB40" s="15"/>
    </row>
    <row r="41" spans="6:80" s="13" customFormat="1" ht="19.5" customHeight="1">
      <c r="F41" s="366" t="s">
        <v>185</v>
      </c>
      <c r="G41" s="323"/>
      <c r="H41" s="367" t="str">
        <f>(IF(ISBLANK($AZ$29),"",BU31))</f>
        <v>SC Wiedenbrück 2000</v>
      </c>
      <c r="I41" s="367"/>
      <c r="J41" s="367"/>
      <c r="K41" s="367"/>
      <c r="L41" s="367"/>
      <c r="M41" s="367"/>
      <c r="N41" s="367"/>
      <c r="O41" s="367"/>
      <c r="P41" s="367"/>
      <c r="Q41" s="367"/>
      <c r="R41" s="367"/>
      <c r="S41" s="367"/>
      <c r="T41" s="367"/>
      <c r="U41" s="367"/>
      <c r="V41" s="367"/>
      <c r="W41" s="367"/>
      <c r="X41" s="367"/>
      <c r="Y41" s="367"/>
      <c r="Z41" s="367"/>
      <c r="AA41" s="367"/>
      <c r="AB41" s="367"/>
      <c r="AC41" s="367"/>
      <c r="AD41" s="367"/>
      <c r="AE41" s="367"/>
      <c r="AF41" s="367"/>
      <c r="AG41" s="368"/>
      <c r="AH41" s="322">
        <f>(IF(ISBLANK($AZ$29),"",BN31))</f>
        <v>2</v>
      </c>
      <c r="AI41" s="323"/>
      <c r="AJ41" s="341"/>
      <c r="AK41" s="323">
        <f>(IF(ISBLANK($AZ$29),"",BO31))</f>
        <v>0</v>
      </c>
      <c r="AL41" s="323"/>
      <c r="AM41" s="323"/>
      <c r="AN41" s="322">
        <f>(IF(ISBLANK($AZ$29),"",BP31))</f>
        <v>0</v>
      </c>
      <c r="AO41" s="323"/>
      <c r="AP41" s="323"/>
      <c r="AQ41" s="97" t="s">
        <v>12</v>
      </c>
      <c r="AR41" s="323">
        <f>(IF(ISBLANK($AZ$29),"",BR31))</f>
        <v>7</v>
      </c>
      <c r="AS41" s="323"/>
      <c r="AT41" s="323"/>
      <c r="AU41" s="324">
        <f>(IF(ISBLANK($AZ$29),"",BS31))</f>
        <v>-7</v>
      </c>
      <c r="AV41" s="325"/>
      <c r="AW41" s="326"/>
      <c r="BE41" s="76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5"/>
      <c r="BW41" s="15"/>
      <c r="BX41" s="15"/>
      <c r="BY41" s="15"/>
      <c r="BZ41" s="15"/>
      <c r="CA41" s="15"/>
      <c r="CB41" s="15"/>
    </row>
  </sheetData>
  <sheetProtection/>
  <mergeCells count="71">
    <mergeCell ref="AU23:BY23"/>
    <mergeCell ref="AU24:BY24"/>
    <mergeCell ref="B2:BC4"/>
    <mergeCell ref="B5:BC5"/>
    <mergeCell ref="M14:AS17"/>
    <mergeCell ref="M21:AS21"/>
    <mergeCell ref="M22:N22"/>
    <mergeCell ref="O22:AS22"/>
    <mergeCell ref="AU22:BY22"/>
    <mergeCell ref="B28:C28"/>
    <mergeCell ref="D28:I28"/>
    <mergeCell ref="J28:N28"/>
    <mergeCell ref="O28:AV28"/>
    <mergeCell ref="M23:N23"/>
    <mergeCell ref="O23:AS23"/>
    <mergeCell ref="M24:N24"/>
    <mergeCell ref="O24:AS24"/>
    <mergeCell ref="AW28:BA28"/>
    <mergeCell ref="BB28:BC28"/>
    <mergeCell ref="B29:C29"/>
    <mergeCell ref="D29:I29"/>
    <mergeCell ref="J29:N29"/>
    <mergeCell ref="O29:AD29"/>
    <mergeCell ref="AF29:AV29"/>
    <mergeCell ref="AW29:AX29"/>
    <mergeCell ref="AZ29:BA29"/>
    <mergeCell ref="BB29:BC29"/>
    <mergeCell ref="B30:BC30"/>
    <mergeCell ref="B31:C31"/>
    <mergeCell ref="D31:I31"/>
    <mergeCell ref="J31:N31"/>
    <mergeCell ref="O31:AD31"/>
    <mergeCell ref="AF31:AV31"/>
    <mergeCell ref="AW31:AX31"/>
    <mergeCell ref="AZ31:BA31"/>
    <mergeCell ref="BB31:BC31"/>
    <mergeCell ref="B32:BC32"/>
    <mergeCell ref="B33:C33"/>
    <mergeCell ref="D33:I33"/>
    <mergeCell ref="J33:N33"/>
    <mergeCell ref="O33:AD33"/>
    <mergeCell ref="AF33:AV33"/>
    <mergeCell ref="AW33:AX33"/>
    <mergeCell ref="AZ33:BA33"/>
    <mergeCell ref="BB33:BC33"/>
    <mergeCell ref="AU38:AW38"/>
    <mergeCell ref="F39:G39"/>
    <mergeCell ref="H39:AG39"/>
    <mergeCell ref="AH39:AJ39"/>
    <mergeCell ref="AK39:AM39"/>
    <mergeCell ref="AN39:AP39"/>
    <mergeCell ref="F38:AG38"/>
    <mergeCell ref="AH38:AJ38"/>
    <mergeCell ref="AK38:AM38"/>
    <mergeCell ref="AN38:AT38"/>
    <mergeCell ref="AR39:AT39"/>
    <mergeCell ref="AU39:AW39"/>
    <mergeCell ref="F40:G40"/>
    <mergeCell ref="H40:AG40"/>
    <mergeCell ref="AH40:AJ40"/>
    <mergeCell ref="AK40:AM40"/>
    <mergeCell ref="AN40:AP40"/>
    <mergeCell ref="AR40:AT40"/>
    <mergeCell ref="AU40:AW40"/>
    <mergeCell ref="AU41:AW41"/>
    <mergeCell ref="F41:G41"/>
    <mergeCell ref="H41:AG41"/>
    <mergeCell ref="AH41:AJ41"/>
    <mergeCell ref="AK41:AM41"/>
    <mergeCell ref="AN41:AP41"/>
    <mergeCell ref="AR41:AT41"/>
  </mergeCells>
  <conditionalFormatting sqref="F39:AW39">
    <cfRule type="expression" priority="1" dxfId="1" stopIfTrue="1">
      <formula>ISBLANK($AZ$33)</formula>
    </cfRule>
    <cfRule type="expression" priority="2" dxfId="0" stopIfTrue="1">
      <formula>($AK$39=$AK$40)*AND($AU$39=$AU$40)*AND($AN$39=$AN$40)</formula>
    </cfRule>
  </conditionalFormatting>
  <conditionalFormatting sqref="F40:AW40">
    <cfRule type="expression" priority="3" dxfId="1" stopIfTrue="1">
      <formula>ISBLANK($AZ$33)</formula>
    </cfRule>
    <cfRule type="expression" priority="4" dxfId="0" stopIfTrue="1">
      <formula>($AK$39=$AK$40)*AND($AU$39=$AU$40)*AND($AN$39=$AN$40)</formula>
    </cfRule>
    <cfRule type="expression" priority="5" dxfId="0" stopIfTrue="1">
      <formula>($AK$41=$AK$40)*AND($AU$41=$AU$40)*AND($AN$41=$AN$40)</formula>
    </cfRule>
  </conditionalFormatting>
  <conditionalFormatting sqref="F41:AW41">
    <cfRule type="expression" priority="6" dxfId="1" stopIfTrue="1">
      <formula>ISBLANK($AZ$33)</formula>
    </cfRule>
    <cfRule type="expression" priority="7" dxfId="0" stopIfTrue="1">
      <formula>($AK$41=$AK$40)*AND($AU$41=$AU$40)*AND($AN$41=$AN$40)</formula>
    </cfRule>
  </conditionalFormatting>
  <printOptions/>
  <pageMargins left="0.3937007874015748" right="0.3937007874015748" top="0.3937007874015748" bottom="0.3937007874015748" header="0" footer="0"/>
  <pageSetup horizontalDpi="600" verticalDpi="600" orientation="portrait" paperSize="9" scale="97" r:id="rId1"/>
  <headerFooter alignWithMargins="0">
    <oddFooter>&amp;L&amp;A&amp;Cwww.kadmo.de&amp;R&amp;F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39"/>
  <dimension ref="A1:EQ45"/>
  <sheetViews>
    <sheetView showGridLines="0" zoomScale="150" zoomScaleNormal="150" zoomScalePageLayoutView="0" workbookViewId="0" topLeftCell="A23">
      <selection activeCell="AZ36" sqref="AZ36"/>
    </sheetView>
  </sheetViews>
  <sheetFormatPr defaultColWidth="1.7109375" defaultRowHeight="12.75"/>
  <cols>
    <col min="1" max="55" width="1.7109375" style="0" customWidth="1"/>
    <col min="56" max="56" width="1.7109375" style="2" customWidth="1"/>
    <col min="57" max="57" width="1.7109375" style="32" customWidth="1"/>
    <col min="58" max="58" width="2.8515625" style="32" hidden="1" customWidth="1"/>
    <col min="59" max="59" width="2.140625" style="32" hidden="1" customWidth="1"/>
    <col min="60" max="60" width="2.8515625" style="32" hidden="1" customWidth="1"/>
    <col min="61" max="72" width="1.7109375" style="32" hidden="1" customWidth="1"/>
    <col min="73" max="73" width="2.28125" style="154" bestFit="1" customWidth="1"/>
    <col min="74" max="74" width="1.7109375" style="154" customWidth="1"/>
    <col min="75" max="75" width="2.28125" style="154" bestFit="1" customWidth="1"/>
    <col min="76" max="78" width="1.7109375" style="154" customWidth="1"/>
    <col min="79" max="79" width="12.421875" style="170" customWidth="1"/>
    <col min="80" max="80" width="8.00390625" style="149" bestFit="1" customWidth="1"/>
    <col min="81" max="81" width="4.140625" style="171" bestFit="1" customWidth="1"/>
    <col min="82" max="82" width="1.7109375" style="171" bestFit="1" customWidth="1"/>
    <col min="83" max="83" width="4.140625" style="169" bestFit="1" customWidth="1"/>
    <col min="84" max="85" width="6.28125" style="169" customWidth="1"/>
    <col min="86" max="86" width="12.421875" style="149" customWidth="1"/>
    <col min="87" max="87" width="8.00390625" style="149" bestFit="1" customWidth="1"/>
    <col min="88" max="88" width="4.140625" style="169" bestFit="1" customWidth="1"/>
    <col min="89" max="89" width="1.7109375" style="169" bestFit="1" customWidth="1"/>
    <col min="90" max="90" width="4.140625" style="169" bestFit="1" customWidth="1"/>
    <col min="91" max="91" width="6.28125" style="169" customWidth="1"/>
    <col min="92" max="96" width="1.7109375" style="169" customWidth="1"/>
    <col min="97" max="147" width="1.7109375" style="137" customWidth="1"/>
    <col min="148" max="16384" width="1.7109375" style="2" customWidth="1"/>
  </cols>
  <sheetData>
    <row r="1" spans="1:136" s="43" customFormat="1" ht="11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BD1" s="66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143"/>
      <c r="BV1" s="119"/>
      <c r="BW1" s="119"/>
      <c r="BX1" s="119"/>
      <c r="BY1" s="119"/>
      <c r="BZ1" s="119"/>
      <c r="CA1" s="46"/>
      <c r="CB1" s="46"/>
      <c r="CC1" s="141"/>
      <c r="CD1" s="141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</row>
    <row r="2" spans="1:115" s="48" customFormat="1" ht="11.25" customHeight="1">
      <c r="A2" s="1"/>
      <c r="B2" s="274" t="s">
        <v>92</v>
      </c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  <c r="AA2" s="274"/>
      <c r="AB2" s="274"/>
      <c r="AC2" s="274"/>
      <c r="AD2" s="274"/>
      <c r="AE2" s="274"/>
      <c r="AF2" s="274"/>
      <c r="AG2" s="274"/>
      <c r="AH2" s="274"/>
      <c r="AI2" s="274"/>
      <c r="AJ2" s="274"/>
      <c r="AK2" s="274"/>
      <c r="AL2" s="274"/>
      <c r="AM2" s="274"/>
      <c r="AN2" s="274"/>
      <c r="AO2" s="274"/>
      <c r="AP2" s="274"/>
      <c r="AQ2" s="274"/>
      <c r="AR2" s="274"/>
      <c r="AS2" s="274"/>
      <c r="AT2" s="274"/>
      <c r="AU2" s="274"/>
      <c r="AV2" s="274"/>
      <c r="AW2" s="274"/>
      <c r="AX2" s="274"/>
      <c r="AY2" s="274"/>
      <c r="AZ2" s="274"/>
      <c r="BA2" s="274"/>
      <c r="BB2" s="274"/>
      <c r="BC2" s="274"/>
      <c r="BD2" s="67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74"/>
      <c r="BV2" s="64"/>
      <c r="BW2" s="64"/>
      <c r="BX2" s="64"/>
      <c r="BY2" s="64"/>
      <c r="BZ2" s="64"/>
      <c r="CA2" s="50"/>
      <c r="CB2" s="50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</row>
    <row r="3" spans="1:115" s="52" customFormat="1" ht="11.25" customHeight="1">
      <c r="A3" s="11"/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74"/>
      <c r="AB3" s="274"/>
      <c r="AC3" s="274"/>
      <c r="AD3" s="274"/>
      <c r="AE3" s="274"/>
      <c r="AF3" s="274"/>
      <c r="AG3" s="274"/>
      <c r="AH3" s="274"/>
      <c r="AI3" s="274"/>
      <c r="AJ3" s="274"/>
      <c r="AK3" s="274"/>
      <c r="AL3" s="274"/>
      <c r="AM3" s="274"/>
      <c r="AN3" s="274"/>
      <c r="AO3" s="274"/>
      <c r="AP3" s="274"/>
      <c r="AQ3" s="274"/>
      <c r="AR3" s="274"/>
      <c r="AS3" s="274"/>
      <c r="AT3" s="274"/>
      <c r="AU3" s="274"/>
      <c r="AV3" s="274"/>
      <c r="AW3" s="274"/>
      <c r="AX3" s="274"/>
      <c r="AY3" s="274"/>
      <c r="AZ3" s="274"/>
      <c r="BA3" s="274"/>
      <c r="BB3" s="274"/>
      <c r="BC3" s="274"/>
      <c r="BD3" s="68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75"/>
      <c r="BV3" s="65"/>
      <c r="BW3" s="65"/>
      <c r="BX3" s="65"/>
      <c r="BY3" s="65"/>
      <c r="BZ3" s="65"/>
      <c r="CA3" s="54"/>
      <c r="CB3" s="54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</row>
    <row r="4" spans="2:115" s="52" customFormat="1" ht="11.25" customHeight="1"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74"/>
      <c r="Z4" s="274"/>
      <c r="AA4" s="274"/>
      <c r="AB4" s="274"/>
      <c r="AC4" s="274"/>
      <c r="AD4" s="274"/>
      <c r="AE4" s="274"/>
      <c r="AF4" s="274"/>
      <c r="AG4" s="274"/>
      <c r="AH4" s="274"/>
      <c r="AI4" s="274"/>
      <c r="AJ4" s="274"/>
      <c r="AK4" s="274"/>
      <c r="AL4" s="274"/>
      <c r="AM4" s="274"/>
      <c r="AN4" s="274"/>
      <c r="AO4" s="274"/>
      <c r="AP4" s="274"/>
      <c r="AQ4" s="274"/>
      <c r="AR4" s="274"/>
      <c r="AS4" s="274"/>
      <c r="AT4" s="274"/>
      <c r="AU4" s="274"/>
      <c r="AV4" s="274"/>
      <c r="AW4" s="274"/>
      <c r="AX4" s="274"/>
      <c r="AY4" s="274"/>
      <c r="AZ4" s="274"/>
      <c r="BA4" s="274"/>
      <c r="BB4" s="274"/>
      <c r="BC4" s="274"/>
      <c r="BD4" s="68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75"/>
      <c r="BV4" s="65"/>
      <c r="BW4" s="65"/>
      <c r="BX4" s="65"/>
      <c r="BY4" s="65"/>
      <c r="BZ4" s="65"/>
      <c r="CA4" s="54"/>
      <c r="CB4" s="54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</row>
    <row r="5" spans="2:115" s="52" customFormat="1" ht="15">
      <c r="B5" s="342" t="s">
        <v>93</v>
      </c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2"/>
      <c r="X5" s="342"/>
      <c r="Y5" s="342"/>
      <c r="Z5" s="342"/>
      <c r="AA5" s="342"/>
      <c r="AB5" s="342"/>
      <c r="AC5" s="342"/>
      <c r="AD5" s="342"/>
      <c r="AE5" s="342"/>
      <c r="AF5" s="342"/>
      <c r="AG5" s="342"/>
      <c r="AH5" s="342"/>
      <c r="AI5" s="342"/>
      <c r="AJ5" s="342"/>
      <c r="AK5" s="342"/>
      <c r="AL5" s="342"/>
      <c r="AM5" s="342"/>
      <c r="AN5" s="342"/>
      <c r="AO5" s="342"/>
      <c r="AP5" s="342"/>
      <c r="AQ5" s="342"/>
      <c r="AR5" s="342"/>
      <c r="AS5" s="342"/>
      <c r="AT5" s="342"/>
      <c r="AU5" s="342"/>
      <c r="AV5" s="342"/>
      <c r="AW5" s="342"/>
      <c r="AX5" s="342"/>
      <c r="AY5" s="342"/>
      <c r="AZ5" s="342"/>
      <c r="BA5" s="342"/>
      <c r="BB5" s="342"/>
      <c r="BC5" s="342"/>
      <c r="BD5" s="68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75"/>
      <c r="BV5" s="65"/>
      <c r="BW5" s="65"/>
      <c r="BX5" s="65"/>
      <c r="BY5" s="65"/>
      <c r="BZ5" s="65"/>
      <c r="CA5" s="54"/>
      <c r="CB5" s="54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</row>
    <row r="6" spans="56:99" ht="11.25" customHeight="1"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120"/>
      <c r="BV6" s="120"/>
      <c r="BW6" s="120"/>
      <c r="BX6" s="120"/>
      <c r="BY6" s="120"/>
      <c r="BZ6" s="120"/>
      <c r="CA6" s="124"/>
      <c r="CB6" s="124"/>
      <c r="CC6" s="120"/>
      <c r="CD6" s="120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34"/>
      <c r="CR6" s="34"/>
      <c r="CS6" s="34"/>
      <c r="CT6" s="34"/>
      <c r="CU6" s="34"/>
    </row>
    <row r="7" spans="56:99" ht="11.25" customHeight="1"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120"/>
      <c r="BV7" s="120"/>
      <c r="BW7" s="120"/>
      <c r="BX7" s="120"/>
      <c r="BY7" s="120"/>
      <c r="BZ7" s="120"/>
      <c r="CA7" s="124"/>
      <c r="CB7" s="124"/>
      <c r="CC7" s="120"/>
      <c r="CD7" s="120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34"/>
      <c r="CR7" s="34"/>
      <c r="CS7" s="34"/>
      <c r="CT7" s="34"/>
      <c r="CU7" s="34"/>
    </row>
    <row r="8" spans="56:99" ht="11.25" customHeight="1"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120"/>
      <c r="BV8" s="120"/>
      <c r="BW8" s="120"/>
      <c r="BX8" s="120"/>
      <c r="BY8" s="120"/>
      <c r="BZ8" s="120"/>
      <c r="CA8" s="124"/>
      <c r="CB8" s="124"/>
      <c r="CC8" s="120"/>
      <c r="CD8" s="120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34"/>
      <c r="CR8" s="34"/>
      <c r="CS8" s="34"/>
      <c r="CT8" s="34"/>
      <c r="CU8" s="34"/>
    </row>
    <row r="9" spans="56:99" ht="4.5" customHeight="1"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120"/>
      <c r="BV9" s="120"/>
      <c r="BW9" s="120"/>
      <c r="BX9" s="120"/>
      <c r="BY9" s="120"/>
      <c r="BZ9" s="120"/>
      <c r="CA9" s="124"/>
      <c r="CB9" s="124"/>
      <c r="CC9" s="120"/>
      <c r="CD9" s="120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34"/>
      <c r="CR9" s="34"/>
      <c r="CS9" s="34"/>
      <c r="CT9" s="34"/>
      <c r="CU9" s="34"/>
    </row>
    <row r="10" spans="56:99" ht="12.75"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120"/>
      <c r="BV10" s="120"/>
      <c r="BW10" s="120"/>
      <c r="BX10" s="120"/>
      <c r="BY10" s="120"/>
      <c r="BZ10" s="120"/>
      <c r="CA10" s="124"/>
      <c r="CB10" s="124"/>
      <c r="CC10" s="120"/>
      <c r="CD10" s="120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34"/>
      <c r="CR10" s="34"/>
      <c r="CS10" s="34"/>
      <c r="CT10" s="34"/>
      <c r="CU10" s="34"/>
    </row>
    <row r="11" spans="56:116" ht="9" customHeight="1">
      <c r="BD11" s="34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121"/>
      <c r="BV11" s="122"/>
      <c r="BW11" s="122"/>
      <c r="BX11" s="122"/>
      <c r="BY11" s="122"/>
      <c r="BZ11" s="122"/>
      <c r="CA11" s="126"/>
      <c r="CB11" s="126"/>
      <c r="CC11" s="120"/>
      <c r="CD11" s="120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34"/>
      <c r="CR11" s="34"/>
      <c r="CS11" s="34"/>
      <c r="CT11" s="34"/>
      <c r="CU11" s="34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2"/>
    </row>
    <row r="12" spans="2:147" s="152" customFormat="1" ht="20.25" customHeight="1" thickBot="1">
      <c r="B12" s="13" t="s">
        <v>207</v>
      </c>
      <c r="G12" s="36"/>
      <c r="H12" s="156"/>
      <c r="I12" s="156"/>
      <c r="J12" s="156"/>
      <c r="K12" s="156"/>
      <c r="L12" s="156"/>
      <c r="M12" s="2"/>
      <c r="T12" s="36"/>
      <c r="U12" s="70"/>
      <c r="V12" s="70"/>
      <c r="W12" s="157"/>
      <c r="X12" s="158"/>
      <c r="Y12" s="158"/>
      <c r="Z12" s="158"/>
      <c r="AA12" s="158"/>
      <c r="AB12" s="158"/>
      <c r="AC12" s="2"/>
      <c r="AK12" s="36"/>
      <c r="AL12" s="158"/>
      <c r="AM12" s="158"/>
      <c r="AN12" s="158"/>
      <c r="AO12" s="158"/>
      <c r="AP12" s="158"/>
      <c r="AQ12" s="2"/>
      <c r="BE12" s="153"/>
      <c r="BF12" s="153"/>
      <c r="BG12" s="153"/>
      <c r="BH12" s="153"/>
      <c r="BI12" s="153"/>
      <c r="BJ12" s="153"/>
      <c r="BK12" s="153"/>
      <c r="BL12" s="153"/>
      <c r="BM12" s="155"/>
      <c r="BN12" s="155"/>
      <c r="BO12" s="155"/>
      <c r="BP12" s="155"/>
      <c r="BQ12" s="155"/>
      <c r="BR12" s="155"/>
      <c r="BS12" s="155"/>
      <c r="BT12" s="155"/>
      <c r="BU12" s="75"/>
      <c r="BV12" s="75"/>
      <c r="BW12" s="75"/>
      <c r="BX12" s="75"/>
      <c r="BY12" s="75"/>
      <c r="BZ12" s="75"/>
      <c r="CA12" s="172"/>
      <c r="CB12" s="111"/>
      <c r="CC12" s="72"/>
      <c r="CD12" s="72"/>
      <c r="CE12" s="114"/>
      <c r="CF12" s="114"/>
      <c r="CG12" s="114"/>
      <c r="CH12" s="111"/>
      <c r="CI12" s="111"/>
      <c r="CJ12" s="159"/>
      <c r="CK12" s="159"/>
      <c r="CL12" s="159"/>
      <c r="CM12" s="159"/>
      <c r="CN12" s="159"/>
      <c r="CO12" s="159"/>
      <c r="CP12" s="159"/>
      <c r="CQ12" s="159"/>
      <c r="CR12" s="159"/>
      <c r="CS12" s="148"/>
      <c r="CT12" s="148"/>
      <c r="CU12" s="148"/>
      <c r="CV12" s="148"/>
      <c r="CW12" s="148"/>
      <c r="CX12" s="148"/>
      <c r="CY12" s="160"/>
      <c r="CZ12" s="160"/>
      <c r="DA12" s="160"/>
      <c r="DB12" s="160"/>
      <c r="DC12" s="160"/>
      <c r="DD12" s="160"/>
      <c r="DE12" s="160"/>
      <c r="DF12" s="160"/>
      <c r="DG12" s="160"/>
      <c r="DH12" s="160"/>
      <c r="DI12" s="160"/>
      <c r="DJ12" s="160"/>
      <c r="DK12" s="160"/>
      <c r="DL12" s="160"/>
      <c r="DM12" s="160"/>
      <c r="DN12" s="160"/>
      <c r="DO12" s="160"/>
      <c r="DP12" s="160"/>
      <c r="DQ12" s="160"/>
      <c r="DR12" s="160"/>
      <c r="DS12" s="160"/>
      <c r="DT12" s="160"/>
      <c r="DU12" s="160"/>
      <c r="DV12" s="160"/>
      <c r="DW12" s="160"/>
      <c r="DX12" s="160"/>
      <c r="DY12" s="160"/>
      <c r="DZ12" s="160"/>
      <c r="EA12" s="160"/>
      <c r="EB12" s="160"/>
      <c r="EC12" s="160"/>
      <c r="ED12" s="160"/>
      <c r="EE12" s="160"/>
      <c r="EF12" s="160"/>
      <c r="EG12" s="160"/>
      <c r="EH12" s="160"/>
      <c r="EI12" s="160"/>
      <c r="EJ12" s="160"/>
      <c r="EK12" s="160"/>
      <c r="EL12" s="160"/>
      <c r="EM12" s="160"/>
      <c r="EN12" s="160"/>
      <c r="EO12" s="160"/>
      <c r="EP12" s="160"/>
      <c r="EQ12" s="160"/>
    </row>
    <row r="13" spans="2:102" ht="19.5" customHeight="1" thickBot="1">
      <c r="B13" s="404" t="s">
        <v>5</v>
      </c>
      <c r="C13" s="405"/>
      <c r="D13" s="406" t="s">
        <v>6</v>
      </c>
      <c r="E13" s="407"/>
      <c r="F13" s="407"/>
      <c r="G13" s="407"/>
      <c r="H13" s="407"/>
      <c r="I13" s="408"/>
      <c r="J13" s="409" t="s">
        <v>7</v>
      </c>
      <c r="K13" s="410"/>
      <c r="L13" s="410"/>
      <c r="M13" s="410"/>
      <c r="N13" s="411"/>
      <c r="O13" s="409" t="s">
        <v>72</v>
      </c>
      <c r="P13" s="410"/>
      <c r="Q13" s="410"/>
      <c r="R13" s="410"/>
      <c r="S13" s="410"/>
      <c r="T13" s="410"/>
      <c r="U13" s="410"/>
      <c r="V13" s="410"/>
      <c r="W13" s="410"/>
      <c r="X13" s="410"/>
      <c r="Y13" s="410"/>
      <c r="Z13" s="410"/>
      <c r="AA13" s="410"/>
      <c r="AB13" s="410"/>
      <c r="AC13" s="410"/>
      <c r="AD13" s="410"/>
      <c r="AE13" s="410"/>
      <c r="AF13" s="410"/>
      <c r="AG13" s="410"/>
      <c r="AH13" s="410"/>
      <c r="AI13" s="410"/>
      <c r="AJ13" s="410"/>
      <c r="AK13" s="410"/>
      <c r="AL13" s="410"/>
      <c r="AM13" s="410"/>
      <c r="AN13" s="410"/>
      <c r="AO13" s="410"/>
      <c r="AP13" s="410"/>
      <c r="AQ13" s="410"/>
      <c r="AR13" s="410"/>
      <c r="AS13" s="410"/>
      <c r="AT13" s="410"/>
      <c r="AU13" s="410"/>
      <c r="AV13" s="411"/>
      <c r="AW13" s="409" t="s">
        <v>9</v>
      </c>
      <c r="AX13" s="410"/>
      <c r="AY13" s="410"/>
      <c r="AZ13" s="410"/>
      <c r="BA13" s="411"/>
      <c r="BB13" s="409"/>
      <c r="BC13" s="412"/>
      <c r="BM13" s="73"/>
      <c r="BN13" s="73"/>
      <c r="BO13" s="73"/>
      <c r="BP13" s="73"/>
      <c r="BQ13" s="73"/>
      <c r="BR13" s="73"/>
      <c r="BS13" s="73"/>
      <c r="BT13" s="73"/>
      <c r="BU13" s="143"/>
      <c r="BV13" s="143"/>
      <c r="BW13" s="143"/>
      <c r="BX13" s="143"/>
      <c r="BY13" s="143"/>
      <c r="BZ13" s="143"/>
      <c r="CA13" s="175"/>
      <c r="CB13" s="174"/>
      <c r="CC13" s="140"/>
      <c r="CD13" s="140"/>
      <c r="CE13" s="71"/>
      <c r="CF13" s="71"/>
      <c r="CG13" s="71"/>
      <c r="CH13" s="45"/>
      <c r="CI13" s="45"/>
      <c r="CJ13" s="161"/>
      <c r="CK13" s="161"/>
      <c r="CL13" s="161"/>
      <c r="CM13" s="161"/>
      <c r="CN13" s="161"/>
      <c r="CO13" s="161"/>
      <c r="CP13" s="161"/>
      <c r="CQ13" s="161"/>
      <c r="CR13" s="161"/>
      <c r="CS13" s="136"/>
      <c r="CT13" s="136"/>
      <c r="CU13" s="136"/>
      <c r="CV13" s="136"/>
      <c r="CW13" s="136"/>
      <c r="CX13" s="136"/>
    </row>
    <row r="14" spans="2:102" ht="18" customHeight="1">
      <c r="B14" s="392">
        <v>1</v>
      </c>
      <c r="C14" s="393"/>
      <c r="D14" s="396">
        <v>1</v>
      </c>
      <c r="E14" s="375"/>
      <c r="F14" s="375"/>
      <c r="G14" s="375"/>
      <c r="H14" s="375"/>
      <c r="I14" s="376"/>
      <c r="J14" s="398">
        <v>0.6701388888888888</v>
      </c>
      <c r="K14" s="399"/>
      <c r="L14" s="399"/>
      <c r="M14" s="399"/>
      <c r="N14" s="400"/>
      <c r="O14" s="391" t="str">
        <f>IF(ISBLANK('Grp.1'!$AZ$41),"",'Grp.1'!$H$47)</f>
        <v>FC Schalke 04</v>
      </c>
      <c r="P14" s="383"/>
      <c r="Q14" s="383"/>
      <c r="R14" s="383"/>
      <c r="S14" s="383"/>
      <c r="T14" s="383"/>
      <c r="U14" s="383"/>
      <c r="V14" s="383"/>
      <c r="W14" s="383"/>
      <c r="X14" s="383"/>
      <c r="Y14" s="383"/>
      <c r="Z14" s="383"/>
      <c r="AA14" s="383"/>
      <c r="AB14" s="383"/>
      <c r="AC14" s="383"/>
      <c r="AD14" s="383"/>
      <c r="AE14" s="39" t="s">
        <v>11</v>
      </c>
      <c r="AF14" s="383" t="str">
        <f>IF(ISBLANK('Grp.4'!$AZ$41),"",'Grp.4'!$H$48)</f>
        <v>Fortuna Düsseldorf</v>
      </c>
      <c r="AG14" s="383"/>
      <c r="AH14" s="383"/>
      <c r="AI14" s="383"/>
      <c r="AJ14" s="383"/>
      <c r="AK14" s="383"/>
      <c r="AL14" s="383"/>
      <c r="AM14" s="383"/>
      <c r="AN14" s="383"/>
      <c r="AO14" s="383"/>
      <c r="AP14" s="383"/>
      <c r="AQ14" s="383"/>
      <c r="AR14" s="383"/>
      <c r="AS14" s="383"/>
      <c r="AT14" s="383"/>
      <c r="AU14" s="383"/>
      <c r="AV14" s="384"/>
      <c r="AW14" s="385">
        <v>3</v>
      </c>
      <c r="AX14" s="386"/>
      <c r="AY14" s="386" t="s">
        <v>12</v>
      </c>
      <c r="AZ14" s="386">
        <v>2</v>
      </c>
      <c r="BA14" s="389"/>
      <c r="BB14" s="375"/>
      <c r="BC14" s="376"/>
      <c r="BM14" s="73"/>
      <c r="BN14" s="73"/>
      <c r="BO14" s="73"/>
      <c r="BP14" s="73"/>
      <c r="BQ14" s="73"/>
      <c r="BR14" s="73"/>
      <c r="BS14" s="73"/>
      <c r="BT14" s="73"/>
      <c r="BU14" s="143"/>
      <c r="BV14" s="143"/>
      <c r="BW14" s="143"/>
      <c r="BX14" s="143"/>
      <c r="BY14" s="143"/>
      <c r="BZ14" s="143"/>
      <c r="CA14" s="176" t="str">
        <f>IF(ISBLANK($AZ$14)," ",IF($AW$14&lt;$AZ$14,$AF$14,IF($AZ$14&lt;$AW$14,$O$14)))</f>
        <v>FC Schalke 04</v>
      </c>
      <c r="CB14" s="176" t="str">
        <f>IF(ISBLANK($AZ$14)," ",IF($AW$14&gt;$AZ$14,$AF$14,IF($AZ$14&gt;$AW$14,$O$14)))</f>
        <v>Fortuna Düsseldorf</v>
      </c>
      <c r="CC14" s="164"/>
      <c r="CD14" s="164"/>
      <c r="CE14" s="163"/>
      <c r="CF14" s="163"/>
      <c r="CG14" s="163"/>
      <c r="CH14" s="163"/>
      <c r="CI14" s="163"/>
      <c r="CJ14" s="163"/>
      <c r="CK14" s="163"/>
      <c r="CL14" s="163"/>
      <c r="CM14" s="163"/>
      <c r="CN14" s="163"/>
      <c r="CO14" s="163"/>
      <c r="CP14" s="163"/>
      <c r="CQ14" s="161"/>
      <c r="CR14" s="161"/>
      <c r="CS14" s="136"/>
      <c r="CT14" s="136"/>
      <c r="CU14" s="136"/>
      <c r="CV14" s="136"/>
      <c r="CW14" s="136"/>
      <c r="CX14" s="136"/>
    </row>
    <row r="15" spans="2:102" ht="12" customHeight="1" thickBot="1">
      <c r="B15" s="394"/>
      <c r="C15" s="395"/>
      <c r="D15" s="397"/>
      <c r="E15" s="377"/>
      <c r="F15" s="377"/>
      <c r="G15" s="377"/>
      <c r="H15" s="377"/>
      <c r="I15" s="378"/>
      <c r="J15" s="401"/>
      <c r="K15" s="402"/>
      <c r="L15" s="402"/>
      <c r="M15" s="402"/>
      <c r="N15" s="403"/>
      <c r="O15" s="379" t="s">
        <v>252</v>
      </c>
      <c r="P15" s="380"/>
      <c r="Q15" s="380"/>
      <c r="R15" s="380"/>
      <c r="S15" s="380"/>
      <c r="T15" s="380"/>
      <c r="U15" s="380"/>
      <c r="V15" s="380"/>
      <c r="W15" s="380"/>
      <c r="X15" s="380"/>
      <c r="Y15" s="380"/>
      <c r="Z15" s="380"/>
      <c r="AA15" s="380"/>
      <c r="AB15" s="380"/>
      <c r="AC15" s="380"/>
      <c r="AD15" s="380"/>
      <c r="AE15" s="165"/>
      <c r="AF15" s="381" t="s">
        <v>253</v>
      </c>
      <c r="AG15" s="380"/>
      <c r="AH15" s="380"/>
      <c r="AI15" s="380"/>
      <c r="AJ15" s="380"/>
      <c r="AK15" s="380"/>
      <c r="AL15" s="380"/>
      <c r="AM15" s="380"/>
      <c r="AN15" s="380"/>
      <c r="AO15" s="380"/>
      <c r="AP15" s="380"/>
      <c r="AQ15" s="380"/>
      <c r="AR15" s="380"/>
      <c r="AS15" s="380"/>
      <c r="AT15" s="380"/>
      <c r="AU15" s="380"/>
      <c r="AV15" s="382"/>
      <c r="AW15" s="387"/>
      <c r="AX15" s="388"/>
      <c r="AY15" s="388"/>
      <c r="AZ15" s="388"/>
      <c r="BA15" s="390"/>
      <c r="BB15" s="377"/>
      <c r="BC15" s="378"/>
      <c r="BM15" s="73"/>
      <c r="BN15" s="73"/>
      <c r="BO15" s="73"/>
      <c r="BP15" s="73"/>
      <c r="BQ15" s="73"/>
      <c r="BR15" s="73"/>
      <c r="BS15" s="73"/>
      <c r="BT15" s="73"/>
      <c r="BU15" s="143"/>
      <c r="BV15" s="143"/>
      <c r="BW15" s="143"/>
      <c r="BX15" s="143"/>
      <c r="BY15" s="143"/>
      <c r="BZ15" s="143"/>
      <c r="CA15" s="176"/>
      <c r="CB15" s="176"/>
      <c r="CC15" s="140"/>
      <c r="CD15" s="140"/>
      <c r="CE15" s="71"/>
      <c r="CF15" s="71"/>
      <c r="CG15" s="71"/>
      <c r="CH15" s="45"/>
      <c r="CI15" s="45"/>
      <c r="CJ15" s="161"/>
      <c r="CK15" s="161"/>
      <c r="CL15" s="161"/>
      <c r="CM15" s="161"/>
      <c r="CN15" s="161"/>
      <c r="CO15" s="161"/>
      <c r="CP15" s="161"/>
      <c r="CQ15" s="161"/>
      <c r="CR15" s="161"/>
      <c r="CS15" s="136"/>
      <c r="CT15" s="136"/>
      <c r="CU15" s="136"/>
      <c r="CV15" s="136"/>
      <c r="CW15" s="136"/>
      <c r="CX15" s="136"/>
    </row>
    <row r="16" spans="65:102" ht="15" customHeight="1" thickBot="1">
      <c r="BM16" s="73"/>
      <c r="BN16" s="73"/>
      <c r="BO16" s="73"/>
      <c r="BP16" s="73"/>
      <c r="BQ16" s="73"/>
      <c r="BR16" s="73"/>
      <c r="BS16" s="73"/>
      <c r="BT16" s="73"/>
      <c r="BU16" s="143"/>
      <c r="BV16" s="143"/>
      <c r="BW16" s="143"/>
      <c r="BX16" s="143"/>
      <c r="BY16" s="143"/>
      <c r="BZ16" s="143"/>
      <c r="CA16" s="176"/>
      <c r="CB16" s="176"/>
      <c r="CC16" s="140"/>
      <c r="CD16" s="140"/>
      <c r="CE16" s="71"/>
      <c r="CF16" s="71"/>
      <c r="CG16" s="71"/>
      <c r="CH16" s="45"/>
      <c r="CI16" s="45"/>
      <c r="CJ16" s="161"/>
      <c r="CK16" s="161"/>
      <c r="CL16" s="161"/>
      <c r="CM16" s="161"/>
      <c r="CN16" s="161"/>
      <c r="CO16" s="161"/>
      <c r="CP16" s="161"/>
      <c r="CQ16" s="161"/>
      <c r="CR16" s="161"/>
      <c r="CS16" s="136"/>
      <c r="CT16" s="136"/>
      <c r="CU16" s="136"/>
      <c r="CV16" s="136"/>
      <c r="CW16" s="136"/>
      <c r="CX16" s="136"/>
    </row>
    <row r="17" spans="2:102" ht="19.5" customHeight="1" thickBot="1">
      <c r="B17" s="404" t="s">
        <v>5</v>
      </c>
      <c r="C17" s="405"/>
      <c r="D17" s="406" t="s">
        <v>6</v>
      </c>
      <c r="E17" s="407"/>
      <c r="F17" s="407"/>
      <c r="G17" s="407"/>
      <c r="H17" s="407"/>
      <c r="I17" s="408"/>
      <c r="J17" s="409" t="s">
        <v>7</v>
      </c>
      <c r="K17" s="410"/>
      <c r="L17" s="410"/>
      <c r="M17" s="410"/>
      <c r="N17" s="411"/>
      <c r="O17" s="409" t="s">
        <v>73</v>
      </c>
      <c r="P17" s="410"/>
      <c r="Q17" s="410"/>
      <c r="R17" s="410"/>
      <c r="S17" s="410"/>
      <c r="T17" s="410"/>
      <c r="U17" s="410"/>
      <c r="V17" s="410"/>
      <c r="W17" s="410"/>
      <c r="X17" s="410"/>
      <c r="Y17" s="410"/>
      <c r="Z17" s="410"/>
      <c r="AA17" s="410"/>
      <c r="AB17" s="410"/>
      <c r="AC17" s="410"/>
      <c r="AD17" s="410"/>
      <c r="AE17" s="410"/>
      <c r="AF17" s="410"/>
      <c r="AG17" s="410"/>
      <c r="AH17" s="410"/>
      <c r="AI17" s="410"/>
      <c r="AJ17" s="410"/>
      <c r="AK17" s="410"/>
      <c r="AL17" s="410"/>
      <c r="AM17" s="410"/>
      <c r="AN17" s="410"/>
      <c r="AO17" s="410"/>
      <c r="AP17" s="410"/>
      <c r="AQ17" s="410"/>
      <c r="AR17" s="410"/>
      <c r="AS17" s="410"/>
      <c r="AT17" s="410"/>
      <c r="AU17" s="410"/>
      <c r="AV17" s="411"/>
      <c r="AW17" s="409" t="s">
        <v>9</v>
      </c>
      <c r="AX17" s="410"/>
      <c r="AY17" s="410"/>
      <c r="AZ17" s="410"/>
      <c r="BA17" s="411"/>
      <c r="BB17" s="409"/>
      <c r="BC17" s="412"/>
      <c r="BM17" s="73"/>
      <c r="BN17" s="73"/>
      <c r="BO17" s="73"/>
      <c r="BP17" s="73"/>
      <c r="BQ17" s="73"/>
      <c r="BR17" s="73"/>
      <c r="BS17" s="73"/>
      <c r="BT17" s="73"/>
      <c r="BU17" s="143"/>
      <c r="BV17" s="143"/>
      <c r="BW17" s="143"/>
      <c r="BX17" s="143"/>
      <c r="BY17" s="143"/>
      <c r="BZ17" s="143"/>
      <c r="CA17" s="176"/>
      <c r="CB17" s="176"/>
      <c r="CC17" s="140"/>
      <c r="CD17" s="140"/>
      <c r="CE17" s="71"/>
      <c r="CF17" s="71"/>
      <c r="CG17" s="71"/>
      <c r="CH17" s="45"/>
      <c r="CI17" s="45"/>
      <c r="CJ17" s="161"/>
      <c r="CK17" s="161"/>
      <c r="CL17" s="161"/>
      <c r="CM17" s="161"/>
      <c r="CN17" s="161"/>
      <c r="CO17" s="161"/>
      <c r="CP17" s="161"/>
      <c r="CQ17" s="161"/>
      <c r="CR17" s="161"/>
      <c r="CS17" s="136"/>
      <c r="CT17" s="136"/>
      <c r="CU17" s="136"/>
      <c r="CV17" s="136"/>
      <c r="CW17" s="136"/>
      <c r="CX17" s="136"/>
    </row>
    <row r="18" spans="2:102" ht="18" customHeight="1">
      <c r="B18" s="392">
        <v>2</v>
      </c>
      <c r="C18" s="393"/>
      <c r="D18" s="396">
        <v>2</v>
      </c>
      <c r="E18" s="375"/>
      <c r="F18" s="375"/>
      <c r="G18" s="375"/>
      <c r="H18" s="375"/>
      <c r="I18" s="376"/>
      <c r="J18" s="398">
        <v>0.6701388888888888</v>
      </c>
      <c r="K18" s="399"/>
      <c r="L18" s="399"/>
      <c r="M18" s="399"/>
      <c r="N18" s="400"/>
      <c r="O18" s="391" t="str">
        <f>IF(ISBLANK('Grp.2'!$AZ$41),"",'Grp.2'!$H$47)</f>
        <v>Stuttgarter Kickers</v>
      </c>
      <c r="P18" s="383"/>
      <c r="Q18" s="383"/>
      <c r="R18" s="383"/>
      <c r="S18" s="383"/>
      <c r="T18" s="383"/>
      <c r="U18" s="383"/>
      <c r="V18" s="383"/>
      <c r="W18" s="383"/>
      <c r="X18" s="383"/>
      <c r="Y18" s="383"/>
      <c r="Z18" s="383"/>
      <c r="AA18" s="383"/>
      <c r="AB18" s="383"/>
      <c r="AC18" s="383"/>
      <c r="AD18" s="383"/>
      <c r="AE18" s="39" t="s">
        <v>11</v>
      </c>
      <c r="AF18" s="383" t="str">
        <f>IF(ISBLANK('Grp.6'!$AZ$41),"",'Rangliste Teams Zwischenrunde'!$B$12)</f>
        <v>HJK Helsinki II (FI)</v>
      </c>
      <c r="AG18" s="383"/>
      <c r="AH18" s="383"/>
      <c r="AI18" s="383"/>
      <c r="AJ18" s="383"/>
      <c r="AK18" s="383"/>
      <c r="AL18" s="383"/>
      <c r="AM18" s="383"/>
      <c r="AN18" s="383"/>
      <c r="AO18" s="383"/>
      <c r="AP18" s="383"/>
      <c r="AQ18" s="383"/>
      <c r="AR18" s="383"/>
      <c r="AS18" s="383"/>
      <c r="AT18" s="383"/>
      <c r="AU18" s="383"/>
      <c r="AV18" s="384"/>
      <c r="AW18" s="385">
        <v>0</v>
      </c>
      <c r="AX18" s="386"/>
      <c r="AY18" s="386" t="s">
        <v>12</v>
      </c>
      <c r="AZ18" s="386">
        <v>2</v>
      </c>
      <c r="BA18" s="389"/>
      <c r="BB18" s="375"/>
      <c r="BC18" s="376"/>
      <c r="BM18" s="73"/>
      <c r="BN18" s="73"/>
      <c r="BO18" s="73"/>
      <c r="BP18" s="73"/>
      <c r="BQ18" s="73"/>
      <c r="BR18" s="73"/>
      <c r="BS18" s="73"/>
      <c r="BT18" s="73"/>
      <c r="BU18" s="143"/>
      <c r="BV18" s="143"/>
      <c r="BW18" s="143"/>
      <c r="BX18" s="143"/>
      <c r="BY18" s="143"/>
      <c r="BZ18" s="143"/>
      <c r="CA18" s="176" t="str">
        <f>IF(ISBLANK($AZ$18)," ",IF($AW$18&lt;$AZ$18,$AF$18,IF($AZ$18&lt;$AW$18,$O$18)))</f>
        <v>HJK Helsinki II (FI)</v>
      </c>
      <c r="CB18" s="176" t="str">
        <f>IF(ISBLANK($AZ$18)," ",IF($AW$18&gt;$AZ$18,$AF$18,IF($AZ$18&gt;$AW$18,$O$18)))</f>
        <v>Stuttgarter Kickers</v>
      </c>
      <c r="CC18" s="140"/>
      <c r="CD18" s="140"/>
      <c r="CE18" s="71"/>
      <c r="CF18" s="71"/>
      <c r="CG18" s="71"/>
      <c r="CH18" s="45"/>
      <c r="CI18" s="45"/>
      <c r="CJ18" s="161"/>
      <c r="CK18" s="161"/>
      <c r="CL18" s="161"/>
      <c r="CM18" s="161"/>
      <c r="CN18" s="161"/>
      <c r="CO18" s="161"/>
      <c r="CP18" s="161"/>
      <c r="CQ18" s="161"/>
      <c r="CR18" s="161"/>
      <c r="CS18" s="136"/>
      <c r="CT18" s="136"/>
      <c r="CU18" s="136"/>
      <c r="CV18" s="136"/>
      <c r="CW18" s="136"/>
      <c r="CX18" s="136"/>
    </row>
    <row r="19" spans="2:102" ht="12" customHeight="1" thickBot="1">
      <c r="B19" s="394"/>
      <c r="C19" s="395"/>
      <c r="D19" s="397"/>
      <c r="E19" s="377"/>
      <c r="F19" s="377"/>
      <c r="G19" s="377"/>
      <c r="H19" s="377"/>
      <c r="I19" s="378"/>
      <c r="J19" s="401"/>
      <c r="K19" s="402"/>
      <c r="L19" s="402"/>
      <c r="M19" s="402"/>
      <c r="N19" s="403"/>
      <c r="O19" s="379" t="s">
        <v>254</v>
      </c>
      <c r="P19" s="380"/>
      <c r="Q19" s="380"/>
      <c r="R19" s="380"/>
      <c r="S19" s="380"/>
      <c r="T19" s="380"/>
      <c r="U19" s="380"/>
      <c r="V19" s="380"/>
      <c r="W19" s="380"/>
      <c r="X19" s="380"/>
      <c r="Y19" s="380"/>
      <c r="Z19" s="380"/>
      <c r="AA19" s="380"/>
      <c r="AB19" s="380"/>
      <c r="AC19" s="380"/>
      <c r="AD19" s="380"/>
      <c r="AE19" s="165"/>
      <c r="AF19" s="380" t="s">
        <v>94</v>
      </c>
      <c r="AG19" s="380"/>
      <c r="AH19" s="380"/>
      <c r="AI19" s="380"/>
      <c r="AJ19" s="380"/>
      <c r="AK19" s="380"/>
      <c r="AL19" s="380"/>
      <c r="AM19" s="380"/>
      <c r="AN19" s="380"/>
      <c r="AO19" s="380"/>
      <c r="AP19" s="380"/>
      <c r="AQ19" s="380"/>
      <c r="AR19" s="380"/>
      <c r="AS19" s="380"/>
      <c r="AT19" s="380"/>
      <c r="AU19" s="380"/>
      <c r="AV19" s="382"/>
      <c r="AW19" s="387"/>
      <c r="AX19" s="388"/>
      <c r="AY19" s="388"/>
      <c r="AZ19" s="388"/>
      <c r="BA19" s="390"/>
      <c r="BB19" s="377"/>
      <c r="BC19" s="378"/>
      <c r="BM19" s="73"/>
      <c r="BN19" s="73"/>
      <c r="BO19" s="73"/>
      <c r="BP19" s="73"/>
      <c r="BQ19" s="73"/>
      <c r="BR19" s="73"/>
      <c r="BS19" s="73"/>
      <c r="BT19" s="73"/>
      <c r="BU19" s="143"/>
      <c r="BV19" s="143"/>
      <c r="BW19" s="143"/>
      <c r="BX19" s="143"/>
      <c r="BY19" s="143"/>
      <c r="BZ19" s="143"/>
      <c r="CA19" s="176"/>
      <c r="CB19" s="174"/>
      <c r="CC19" s="140"/>
      <c r="CD19" s="140"/>
      <c r="CE19" s="71"/>
      <c r="CF19" s="71"/>
      <c r="CG19" s="71"/>
      <c r="CH19" s="45"/>
      <c r="CI19" s="45"/>
      <c r="CJ19" s="161"/>
      <c r="CK19" s="161"/>
      <c r="CL19" s="161"/>
      <c r="CM19" s="161"/>
      <c r="CN19" s="161"/>
      <c r="CO19" s="161"/>
      <c r="CP19" s="161"/>
      <c r="CQ19" s="161"/>
      <c r="CR19" s="161"/>
      <c r="CS19" s="136"/>
      <c r="CT19" s="136"/>
      <c r="CU19" s="136"/>
      <c r="CV19" s="136"/>
      <c r="CW19" s="136"/>
      <c r="CX19" s="136"/>
    </row>
    <row r="20" spans="7:147" s="152" customFormat="1" ht="15" customHeight="1" thickBot="1">
      <c r="G20" s="36"/>
      <c r="H20" s="156"/>
      <c r="I20" s="156"/>
      <c r="J20" s="156"/>
      <c r="K20" s="156"/>
      <c r="L20" s="156"/>
      <c r="M20" s="2"/>
      <c r="T20" s="36"/>
      <c r="U20" s="70"/>
      <c r="V20" s="70"/>
      <c r="W20" s="157"/>
      <c r="X20" s="158"/>
      <c r="Y20" s="158"/>
      <c r="Z20" s="158"/>
      <c r="AA20" s="158"/>
      <c r="AB20" s="158"/>
      <c r="AC20" s="2"/>
      <c r="AK20" s="36"/>
      <c r="AL20" s="158"/>
      <c r="AM20" s="158"/>
      <c r="AN20" s="158"/>
      <c r="AO20" s="158"/>
      <c r="AP20" s="158"/>
      <c r="AQ20" s="2"/>
      <c r="BE20" s="153"/>
      <c r="BF20" s="153"/>
      <c r="BG20" s="153"/>
      <c r="BH20" s="153"/>
      <c r="BI20" s="153"/>
      <c r="BJ20" s="153"/>
      <c r="BK20" s="153"/>
      <c r="BL20" s="153"/>
      <c r="BM20" s="155"/>
      <c r="BN20" s="155"/>
      <c r="BO20" s="155"/>
      <c r="BP20" s="155"/>
      <c r="BQ20" s="155"/>
      <c r="BR20" s="155"/>
      <c r="BS20" s="155"/>
      <c r="BT20" s="155"/>
      <c r="BU20" s="75"/>
      <c r="BV20" s="75"/>
      <c r="BW20" s="75"/>
      <c r="BX20" s="75"/>
      <c r="BY20" s="75"/>
      <c r="BZ20" s="75"/>
      <c r="CA20" s="176"/>
      <c r="CB20" s="178"/>
      <c r="CC20" s="72"/>
      <c r="CD20" s="72"/>
      <c r="CE20" s="114"/>
      <c r="CF20" s="114"/>
      <c r="CG20" s="114"/>
      <c r="CH20" s="111"/>
      <c r="CI20" s="111"/>
      <c r="CJ20" s="159"/>
      <c r="CK20" s="159"/>
      <c r="CL20" s="159"/>
      <c r="CM20" s="159"/>
      <c r="CN20" s="159"/>
      <c r="CO20" s="159"/>
      <c r="CP20" s="159"/>
      <c r="CQ20" s="159"/>
      <c r="CR20" s="159"/>
      <c r="CS20" s="148"/>
      <c r="CT20" s="148"/>
      <c r="CU20" s="148"/>
      <c r="CV20" s="148"/>
      <c r="CW20" s="148"/>
      <c r="CX20" s="148"/>
      <c r="CY20" s="160"/>
      <c r="CZ20" s="160"/>
      <c r="DA20" s="160"/>
      <c r="DB20" s="160"/>
      <c r="DC20" s="160"/>
      <c r="DD20" s="160"/>
      <c r="DE20" s="160"/>
      <c r="DF20" s="160"/>
      <c r="DG20" s="160"/>
      <c r="DH20" s="160"/>
      <c r="DI20" s="160"/>
      <c r="DJ20" s="160"/>
      <c r="DK20" s="160"/>
      <c r="DL20" s="160"/>
      <c r="DM20" s="160"/>
      <c r="DN20" s="160"/>
      <c r="DO20" s="160"/>
      <c r="DP20" s="160"/>
      <c r="DQ20" s="160"/>
      <c r="DR20" s="160"/>
      <c r="DS20" s="160"/>
      <c r="DT20" s="160"/>
      <c r="DU20" s="160"/>
      <c r="DV20" s="160"/>
      <c r="DW20" s="160"/>
      <c r="DX20" s="160"/>
      <c r="DY20" s="160"/>
      <c r="DZ20" s="160"/>
      <c r="EA20" s="160"/>
      <c r="EB20" s="160"/>
      <c r="EC20" s="160"/>
      <c r="ED20" s="160"/>
      <c r="EE20" s="160"/>
      <c r="EF20" s="160"/>
      <c r="EG20" s="160"/>
      <c r="EH20" s="160"/>
      <c r="EI20" s="160"/>
      <c r="EJ20" s="160"/>
      <c r="EK20" s="160"/>
      <c r="EL20" s="160"/>
      <c r="EM20" s="160"/>
      <c r="EN20" s="160"/>
      <c r="EO20" s="160"/>
      <c r="EP20" s="160"/>
      <c r="EQ20" s="160"/>
    </row>
    <row r="21" spans="2:102" ht="19.5" customHeight="1" thickBot="1">
      <c r="B21" s="404" t="s">
        <v>5</v>
      </c>
      <c r="C21" s="405"/>
      <c r="D21" s="406" t="s">
        <v>6</v>
      </c>
      <c r="E21" s="407"/>
      <c r="F21" s="407"/>
      <c r="G21" s="407"/>
      <c r="H21" s="407"/>
      <c r="I21" s="408"/>
      <c r="J21" s="409" t="s">
        <v>7</v>
      </c>
      <c r="K21" s="410"/>
      <c r="L21" s="410"/>
      <c r="M21" s="410"/>
      <c r="N21" s="411"/>
      <c r="O21" s="409" t="s">
        <v>74</v>
      </c>
      <c r="P21" s="410"/>
      <c r="Q21" s="410"/>
      <c r="R21" s="410"/>
      <c r="S21" s="410"/>
      <c r="T21" s="410"/>
      <c r="U21" s="410"/>
      <c r="V21" s="410"/>
      <c r="W21" s="410"/>
      <c r="X21" s="410"/>
      <c r="Y21" s="410"/>
      <c r="Z21" s="410"/>
      <c r="AA21" s="410"/>
      <c r="AB21" s="410"/>
      <c r="AC21" s="410"/>
      <c r="AD21" s="410"/>
      <c r="AE21" s="410"/>
      <c r="AF21" s="410"/>
      <c r="AG21" s="410"/>
      <c r="AH21" s="410"/>
      <c r="AI21" s="410"/>
      <c r="AJ21" s="410"/>
      <c r="AK21" s="410"/>
      <c r="AL21" s="410"/>
      <c r="AM21" s="410"/>
      <c r="AN21" s="410"/>
      <c r="AO21" s="410"/>
      <c r="AP21" s="410"/>
      <c r="AQ21" s="410"/>
      <c r="AR21" s="410"/>
      <c r="AS21" s="410"/>
      <c r="AT21" s="410"/>
      <c r="AU21" s="410"/>
      <c r="AV21" s="411"/>
      <c r="AW21" s="409" t="s">
        <v>9</v>
      </c>
      <c r="AX21" s="410"/>
      <c r="AY21" s="410"/>
      <c r="AZ21" s="410"/>
      <c r="BA21" s="411"/>
      <c r="BB21" s="409"/>
      <c r="BC21" s="412"/>
      <c r="BM21" s="73"/>
      <c r="BN21" s="73"/>
      <c r="BO21" s="73"/>
      <c r="BP21" s="73"/>
      <c r="BQ21" s="73"/>
      <c r="BR21" s="73"/>
      <c r="BS21" s="73"/>
      <c r="BT21" s="73"/>
      <c r="BU21" s="143"/>
      <c r="BV21" s="143"/>
      <c r="BW21" s="143"/>
      <c r="BX21" s="143"/>
      <c r="BY21" s="143"/>
      <c r="BZ21" s="143"/>
      <c r="CA21" s="162"/>
      <c r="CB21" s="45"/>
      <c r="CC21" s="140"/>
      <c r="CD21" s="140"/>
      <c r="CE21" s="71"/>
      <c r="CF21" s="71"/>
      <c r="CG21" s="71"/>
      <c r="CH21" s="45"/>
      <c r="CI21" s="45"/>
      <c r="CJ21" s="161"/>
      <c r="CK21" s="161"/>
      <c r="CL21" s="161"/>
      <c r="CM21" s="161"/>
      <c r="CN21" s="161"/>
      <c r="CO21" s="161"/>
      <c r="CP21" s="161"/>
      <c r="CQ21" s="161"/>
      <c r="CR21" s="161"/>
      <c r="CS21" s="136"/>
      <c r="CT21" s="136"/>
      <c r="CU21" s="136"/>
      <c r="CV21" s="136"/>
      <c r="CW21" s="136"/>
      <c r="CX21" s="136"/>
    </row>
    <row r="22" spans="2:102" ht="18" customHeight="1">
      <c r="B22" s="392">
        <v>3</v>
      </c>
      <c r="C22" s="393"/>
      <c r="D22" s="396">
        <v>3</v>
      </c>
      <c r="E22" s="375"/>
      <c r="F22" s="375"/>
      <c r="G22" s="375"/>
      <c r="H22" s="375"/>
      <c r="I22" s="376"/>
      <c r="J22" s="398">
        <v>0.6701388888888888</v>
      </c>
      <c r="K22" s="399"/>
      <c r="L22" s="399"/>
      <c r="M22" s="399"/>
      <c r="N22" s="400"/>
      <c r="O22" s="391" t="str">
        <f>IF(ISBLANK('Grp.3'!$AZ$41),"",'Grp.3'!$H$47)</f>
        <v>MSV Duisburg</v>
      </c>
      <c r="P22" s="383"/>
      <c r="Q22" s="383"/>
      <c r="R22" s="383"/>
      <c r="S22" s="383"/>
      <c r="T22" s="383"/>
      <c r="U22" s="383"/>
      <c r="V22" s="383"/>
      <c r="W22" s="383"/>
      <c r="X22" s="383"/>
      <c r="Y22" s="383"/>
      <c r="Z22" s="383"/>
      <c r="AA22" s="383"/>
      <c r="AB22" s="383"/>
      <c r="AC22" s="383"/>
      <c r="AD22" s="383"/>
      <c r="AE22" s="39" t="s">
        <v>11</v>
      </c>
      <c r="AF22" s="383" t="str">
        <f>IF(ISBLANK('Grp.6'!$AZ$41),"",'Rangliste Teams Zwischenrunde'!$B$13)</f>
        <v>SV Lippstadt 08</v>
      </c>
      <c r="AG22" s="383"/>
      <c r="AH22" s="383"/>
      <c r="AI22" s="383"/>
      <c r="AJ22" s="383"/>
      <c r="AK22" s="383"/>
      <c r="AL22" s="383"/>
      <c r="AM22" s="383"/>
      <c r="AN22" s="383"/>
      <c r="AO22" s="383"/>
      <c r="AP22" s="383"/>
      <c r="AQ22" s="383"/>
      <c r="AR22" s="383"/>
      <c r="AS22" s="383"/>
      <c r="AT22" s="383"/>
      <c r="AU22" s="383"/>
      <c r="AV22" s="384"/>
      <c r="AW22" s="385">
        <v>4</v>
      </c>
      <c r="AX22" s="386"/>
      <c r="AY22" s="386" t="s">
        <v>12</v>
      </c>
      <c r="AZ22" s="386">
        <v>0</v>
      </c>
      <c r="BA22" s="389"/>
      <c r="BB22" s="375"/>
      <c r="BC22" s="376"/>
      <c r="BM22" s="73"/>
      <c r="BN22" s="73"/>
      <c r="BO22" s="73"/>
      <c r="BP22" s="73"/>
      <c r="BQ22" s="73"/>
      <c r="BR22" s="73"/>
      <c r="BS22" s="73"/>
      <c r="BT22" s="73"/>
      <c r="BU22" s="143"/>
      <c r="BV22" s="143"/>
      <c r="BW22" s="143"/>
      <c r="BX22" s="143"/>
      <c r="BY22" s="143"/>
      <c r="BZ22" s="143"/>
      <c r="CA22" s="162" t="str">
        <f>IF(ISBLANK($AZ$22)," ",IF($AW$22&lt;$AZ$22,$AF$22,IF($AZ$22&lt;$AW$22,$O$22)))</f>
        <v>MSV Duisburg</v>
      </c>
      <c r="CB22" s="162" t="str">
        <f>IF(ISBLANK($AZ$22)," ",IF($AW$22&gt;$AZ$22,$AF$22,IF($AZ$22&gt;$AW$22,$O$22)))</f>
        <v>SV Lippstadt 08</v>
      </c>
      <c r="CC22" s="140"/>
      <c r="CD22" s="140"/>
      <c r="CE22" s="71"/>
      <c r="CF22" s="71"/>
      <c r="CG22" s="71"/>
      <c r="CH22" s="45"/>
      <c r="CI22" s="45"/>
      <c r="CJ22" s="161"/>
      <c r="CK22" s="161"/>
      <c r="CL22" s="161"/>
      <c r="CM22" s="161"/>
      <c r="CN22" s="161"/>
      <c r="CO22" s="161"/>
      <c r="CP22" s="161"/>
      <c r="CQ22" s="161"/>
      <c r="CR22" s="161"/>
      <c r="CS22" s="136"/>
      <c r="CT22" s="136"/>
      <c r="CU22" s="136"/>
      <c r="CV22" s="136"/>
      <c r="CW22" s="136"/>
      <c r="CX22" s="136"/>
    </row>
    <row r="23" spans="2:102" ht="12" customHeight="1" thickBot="1">
      <c r="B23" s="394"/>
      <c r="C23" s="395"/>
      <c r="D23" s="397"/>
      <c r="E23" s="377"/>
      <c r="F23" s="377"/>
      <c r="G23" s="377"/>
      <c r="H23" s="377"/>
      <c r="I23" s="378"/>
      <c r="J23" s="401"/>
      <c r="K23" s="402"/>
      <c r="L23" s="402"/>
      <c r="M23" s="402"/>
      <c r="N23" s="403"/>
      <c r="O23" s="379" t="s">
        <v>255</v>
      </c>
      <c r="P23" s="380"/>
      <c r="Q23" s="380"/>
      <c r="R23" s="380"/>
      <c r="S23" s="380"/>
      <c r="T23" s="380"/>
      <c r="U23" s="380"/>
      <c r="V23" s="380"/>
      <c r="W23" s="380"/>
      <c r="X23" s="380"/>
      <c r="Y23" s="380"/>
      <c r="Z23" s="380"/>
      <c r="AA23" s="380"/>
      <c r="AB23" s="380"/>
      <c r="AC23" s="380"/>
      <c r="AD23" s="380"/>
      <c r="AE23" s="165"/>
      <c r="AF23" s="380" t="s">
        <v>95</v>
      </c>
      <c r="AG23" s="380"/>
      <c r="AH23" s="380"/>
      <c r="AI23" s="380"/>
      <c r="AJ23" s="380"/>
      <c r="AK23" s="380"/>
      <c r="AL23" s="380"/>
      <c r="AM23" s="380"/>
      <c r="AN23" s="380"/>
      <c r="AO23" s="380"/>
      <c r="AP23" s="380"/>
      <c r="AQ23" s="380"/>
      <c r="AR23" s="380"/>
      <c r="AS23" s="380"/>
      <c r="AT23" s="380"/>
      <c r="AU23" s="380"/>
      <c r="AV23" s="382"/>
      <c r="AW23" s="387"/>
      <c r="AX23" s="388"/>
      <c r="AY23" s="388"/>
      <c r="AZ23" s="388"/>
      <c r="BA23" s="390"/>
      <c r="BB23" s="377"/>
      <c r="BC23" s="378"/>
      <c r="BM23" s="73"/>
      <c r="BN23" s="73"/>
      <c r="BO23" s="73"/>
      <c r="BP23" s="73"/>
      <c r="BQ23" s="73"/>
      <c r="BR23" s="73"/>
      <c r="BS23" s="73"/>
      <c r="BT23" s="73"/>
      <c r="BU23" s="143"/>
      <c r="BV23" s="143"/>
      <c r="BW23" s="143"/>
      <c r="BX23" s="143"/>
      <c r="BY23" s="143"/>
      <c r="BZ23" s="143"/>
      <c r="CA23" s="162"/>
      <c r="CB23" s="45"/>
      <c r="CC23" s="140"/>
      <c r="CD23" s="140"/>
      <c r="CE23" s="71"/>
      <c r="CF23" s="71"/>
      <c r="CG23" s="71"/>
      <c r="CH23" s="45"/>
      <c r="CI23" s="45"/>
      <c r="CJ23" s="161"/>
      <c r="CK23" s="161"/>
      <c r="CL23" s="161"/>
      <c r="CM23" s="161"/>
      <c r="CN23" s="161"/>
      <c r="CO23" s="161"/>
      <c r="CP23" s="161"/>
      <c r="CQ23" s="161"/>
      <c r="CR23" s="161"/>
      <c r="CS23" s="136"/>
      <c r="CT23" s="136"/>
      <c r="CU23" s="136"/>
      <c r="CV23" s="136"/>
      <c r="CW23" s="136"/>
      <c r="CX23" s="136"/>
    </row>
    <row r="24" spans="65:102" ht="15" customHeight="1" thickBot="1">
      <c r="BM24" s="73"/>
      <c r="BN24" s="73"/>
      <c r="BO24" s="73"/>
      <c r="BP24" s="73"/>
      <c r="BQ24" s="73"/>
      <c r="BR24" s="73"/>
      <c r="BS24" s="73"/>
      <c r="BT24" s="73"/>
      <c r="BU24" s="143"/>
      <c r="BV24" s="143"/>
      <c r="BW24" s="143"/>
      <c r="BX24" s="143"/>
      <c r="BY24" s="143"/>
      <c r="BZ24" s="143"/>
      <c r="CA24" s="162"/>
      <c r="CB24" s="45"/>
      <c r="CC24" s="140"/>
      <c r="CD24" s="140"/>
      <c r="CE24" s="71"/>
      <c r="CF24" s="71"/>
      <c r="CG24" s="71"/>
      <c r="CH24" s="45"/>
      <c r="CI24" s="45"/>
      <c r="CJ24" s="161"/>
      <c r="CK24" s="161"/>
      <c r="CL24" s="161"/>
      <c r="CM24" s="161"/>
      <c r="CN24" s="161"/>
      <c r="CO24" s="161"/>
      <c r="CP24" s="161"/>
      <c r="CQ24" s="161"/>
      <c r="CR24" s="161"/>
      <c r="CS24" s="136"/>
      <c r="CT24" s="136"/>
      <c r="CU24" s="136"/>
      <c r="CV24" s="136"/>
      <c r="CW24" s="136"/>
      <c r="CX24" s="136"/>
    </row>
    <row r="25" spans="2:102" ht="19.5" customHeight="1" thickBot="1">
      <c r="B25" s="404" t="s">
        <v>5</v>
      </c>
      <c r="C25" s="405"/>
      <c r="D25" s="406" t="s">
        <v>6</v>
      </c>
      <c r="E25" s="407"/>
      <c r="F25" s="407"/>
      <c r="G25" s="407"/>
      <c r="H25" s="407"/>
      <c r="I25" s="408"/>
      <c r="J25" s="409" t="s">
        <v>7</v>
      </c>
      <c r="K25" s="410"/>
      <c r="L25" s="410"/>
      <c r="M25" s="410"/>
      <c r="N25" s="411"/>
      <c r="O25" s="409" t="s">
        <v>75</v>
      </c>
      <c r="P25" s="410"/>
      <c r="Q25" s="410"/>
      <c r="R25" s="410"/>
      <c r="S25" s="410"/>
      <c r="T25" s="410"/>
      <c r="U25" s="410"/>
      <c r="V25" s="410"/>
      <c r="W25" s="410"/>
      <c r="X25" s="410"/>
      <c r="Y25" s="410"/>
      <c r="Z25" s="410"/>
      <c r="AA25" s="410"/>
      <c r="AB25" s="410"/>
      <c r="AC25" s="410"/>
      <c r="AD25" s="410"/>
      <c r="AE25" s="410"/>
      <c r="AF25" s="410"/>
      <c r="AG25" s="410"/>
      <c r="AH25" s="410"/>
      <c r="AI25" s="410"/>
      <c r="AJ25" s="410"/>
      <c r="AK25" s="410"/>
      <c r="AL25" s="410"/>
      <c r="AM25" s="410"/>
      <c r="AN25" s="410"/>
      <c r="AO25" s="410"/>
      <c r="AP25" s="410"/>
      <c r="AQ25" s="410"/>
      <c r="AR25" s="410"/>
      <c r="AS25" s="410"/>
      <c r="AT25" s="410"/>
      <c r="AU25" s="410"/>
      <c r="AV25" s="411"/>
      <c r="AW25" s="409" t="s">
        <v>9</v>
      </c>
      <c r="AX25" s="410"/>
      <c r="AY25" s="410"/>
      <c r="AZ25" s="410"/>
      <c r="BA25" s="411"/>
      <c r="BB25" s="409"/>
      <c r="BC25" s="412"/>
      <c r="BM25" s="73"/>
      <c r="BN25" s="73"/>
      <c r="BO25" s="73"/>
      <c r="BP25" s="73"/>
      <c r="BQ25" s="73"/>
      <c r="BR25" s="73"/>
      <c r="BS25" s="73"/>
      <c r="BT25" s="73"/>
      <c r="BU25" s="143"/>
      <c r="BV25" s="143"/>
      <c r="BW25" s="143"/>
      <c r="BX25" s="143"/>
      <c r="BY25" s="143"/>
      <c r="BZ25" s="143"/>
      <c r="CA25" s="162"/>
      <c r="CB25" s="45"/>
      <c r="CC25" s="140"/>
      <c r="CD25" s="140"/>
      <c r="CE25" s="71"/>
      <c r="CF25" s="71"/>
      <c r="CG25" s="71"/>
      <c r="CH25" s="45"/>
      <c r="CI25" s="45"/>
      <c r="CJ25" s="161"/>
      <c r="CK25" s="161"/>
      <c r="CL25" s="161"/>
      <c r="CM25" s="161"/>
      <c r="CN25" s="161"/>
      <c r="CO25" s="161"/>
      <c r="CP25" s="161"/>
      <c r="CQ25" s="161"/>
      <c r="CR25" s="161"/>
      <c r="CS25" s="136"/>
      <c r="CT25" s="136"/>
      <c r="CU25" s="136"/>
      <c r="CV25" s="136"/>
      <c r="CW25" s="136"/>
      <c r="CX25" s="136"/>
    </row>
    <row r="26" spans="2:102" ht="18" customHeight="1">
      <c r="B26" s="392">
        <v>4</v>
      </c>
      <c r="C26" s="393"/>
      <c r="D26" s="396">
        <v>4</v>
      </c>
      <c r="E26" s="375"/>
      <c r="F26" s="375"/>
      <c r="G26" s="375"/>
      <c r="H26" s="375"/>
      <c r="I26" s="376"/>
      <c r="J26" s="398">
        <v>0.6701388888888888</v>
      </c>
      <c r="K26" s="399"/>
      <c r="L26" s="399"/>
      <c r="M26" s="399"/>
      <c r="N26" s="400"/>
      <c r="O26" s="391" t="str">
        <f>IF(ISBLANK('Grp.4'!$AZ$41),"",'Grp.4'!$H$47)</f>
        <v>HJK Helsinki I (FI)</v>
      </c>
      <c r="P26" s="383"/>
      <c r="Q26" s="383"/>
      <c r="R26" s="383"/>
      <c r="S26" s="383"/>
      <c r="T26" s="383"/>
      <c r="U26" s="383"/>
      <c r="V26" s="383"/>
      <c r="W26" s="383"/>
      <c r="X26" s="383"/>
      <c r="Y26" s="383"/>
      <c r="Z26" s="383"/>
      <c r="AA26" s="383"/>
      <c r="AB26" s="383"/>
      <c r="AC26" s="383"/>
      <c r="AD26" s="383"/>
      <c r="AE26" s="39" t="s">
        <v>11</v>
      </c>
      <c r="AF26" s="383" t="str">
        <f>IF(ISBLANK('Grp.2'!$AZ$41),"",'Grp.2'!$H$48)</f>
        <v>SG Wattenscheid 09</v>
      </c>
      <c r="AG26" s="383"/>
      <c r="AH26" s="383"/>
      <c r="AI26" s="383"/>
      <c r="AJ26" s="383"/>
      <c r="AK26" s="383"/>
      <c r="AL26" s="383"/>
      <c r="AM26" s="383"/>
      <c r="AN26" s="383"/>
      <c r="AO26" s="383"/>
      <c r="AP26" s="383"/>
      <c r="AQ26" s="383"/>
      <c r="AR26" s="383"/>
      <c r="AS26" s="383"/>
      <c r="AT26" s="383"/>
      <c r="AU26" s="383"/>
      <c r="AV26" s="384"/>
      <c r="AW26" s="385">
        <v>2</v>
      </c>
      <c r="AX26" s="386"/>
      <c r="AY26" s="386" t="s">
        <v>12</v>
      </c>
      <c r="AZ26" s="386">
        <v>0</v>
      </c>
      <c r="BA26" s="389"/>
      <c r="BB26" s="375"/>
      <c r="BC26" s="376"/>
      <c r="BM26" s="73"/>
      <c r="BN26" s="73"/>
      <c r="BO26" s="73"/>
      <c r="BP26" s="73"/>
      <c r="BQ26" s="73"/>
      <c r="BR26" s="73"/>
      <c r="BS26" s="73"/>
      <c r="BT26" s="73"/>
      <c r="BU26" s="143"/>
      <c r="BV26" s="143"/>
      <c r="BW26" s="143"/>
      <c r="BX26" s="143"/>
      <c r="BY26" s="143"/>
      <c r="BZ26" s="143"/>
      <c r="CA26" s="162" t="str">
        <f>IF(ISBLANK($AZ$26)," ",IF($AW$26&lt;$AZ$26,$AF$26,IF($AZ$26&lt;$AW$26,$O$26)))</f>
        <v>HJK Helsinki I (FI)</v>
      </c>
      <c r="CB26" s="162" t="str">
        <f>IF(ISBLANK($AZ$26)," ",IF($AW$26&gt;$AZ$26,$AF$26,IF($AZ$26&gt;$AW$26,$O$26)))</f>
        <v>SG Wattenscheid 09</v>
      </c>
      <c r="CC26" s="140"/>
      <c r="CD26" s="140"/>
      <c r="CE26" s="71"/>
      <c r="CF26" s="71"/>
      <c r="CG26" s="71"/>
      <c r="CH26" s="45"/>
      <c r="CI26" s="45"/>
      <c r="CJ26" s="161"/>
      <c r="CK26" s="161"/>
      <c r="CL26" s="161"/>
      <c r="CM26" s="161"/>
      <c r="CN26" s="161"/>
      <c r="CO26" s="161"/>
      <c r="CP26" s="161"/>
      <c r="CQ26" s="161"/>
      <c r="CR26" s="161"/>
      <c r="CS26" s="136"/>
      <c r="CT26" s="136"/>
      <c r="CU26" s="136"/>
      <c r="CV26" s="136"/>
      <c r="CW26" s="136"/>
      <c r="CX26" s="136"/>
    </row>
    <row r="27" spans="2:102" ht="12" customHeight="1" thickBot="1">
      <c r="B27" s="394"/>
      <c r="C27" s="395"/>
      <c r="D27" s="397"/>
      <c r="E27" s="377"/>
      <c r="F27" s="377"/>
      <c r="G27" s="377"/>
      <c r="H27" s="377"/>
      <c r="I27" s="378"/>
      <c r="J27" s="401"/>
      <c r="K27" s="402"/>
      <c r="L27" s="402"/>
      <c r="M27" s="402"/>
      <c r="N27" s="403"/>
      <c r="O27" s="379" t="s">
        <v>256</v>
      </c>
      <c r="P27" s="380"/>
      <c r="Q27" s="380"/>
      <c r="R27" s="380"/>
      <c r="S27" s="380"/>
      <c r="T27" s="380"/>
      <c r="U27" s="380"/>
      <c r="V27" s="380"/>
      <c r="W27" s="380"/>
      <c r="X27" s="380"/>
      <c r="Y27" s="380"/>
      <c r="Z27" s="380"/>
      <c r="AA27" s="380"/>
      <c r="AB27" s="380"/>
      <c r="AC27" s="380"/>
      <c r="AD27" s="380"/>
      <c r="AE27" s="165"/>
      <c r="AF27" s="381" t="s">
        <v>257</v>
      </c>
      <c r="AG27" s="380"/>
      <c r="AH27" s="380"/>
      <c r="AI27" s="380"/>
      <c r="AJ27" s="380"/>
      <c r="AK27" s="380"/>
      <c r="AL27" s="380"/>
      <c r="AM27" s="380"/>
      <c r="AN27" s="380"/>
      <c r="AO27" s="380"/>
      <c r="AP27" s="380"/>
      <c r="AQ27" s="380"/>
      <c r="AR27" s="380"/>
      <c r="AS27" s="380"/>
      <c r="AT27" s="380"/>
      <c r="AU27" s="380"/>
      <c r="AV27" s="382"/>
      <c r="AW27" s="387"/>
      <c r="AX27" s="388"/>
      <c r="AY27" s="388"/>
      <c r="AZ27" s="388"/>
      <c r="BA27" s="390"/>
      <c r="BB27" s="377"/>
      <c r="BC27" s="378"/>
      <c r="BM27" s="73"/>
      <c r="BN27" s="73"/>
      <c r="BO27" s="73"/>
      <c r="BP27" s="73"/>
      <c r="BQ27" s="73"/>
      <c r="BR27" s="73"/>
      <c r="BS27" s="73"/>
      <c r="BT27" s="73"/>
      <c r="BU27" s="143"/>
      <c r="BV27" s="143"/>
      <c r="BW27" s="143"/>
      <c r="BX27" s="143"/>
      <c r="BY27" s="143"/>
      <c r="BZ27" s="143"/>
      <c r="CA27" s="162"/>
      <c r="CB27" s="45"/>
      <c r="CC27" s="140"/>
      <c r="CD27" s="140"/>
      <c r="CE27" s="71"/>
      <c r="CF27" s="71"/>
      <c r="CG27" s="71"/>
      <c r="CH27" s="45"/>
      <c r="CI27" s="45"/>
      <c r="CJ27" s="161"/>
      <c r="CK27" s="161"/>
      <c r="CL27" s="161"/>
      <c r="CM27" s="161"/>
      <c r="CN27" s="161"/>
      <c r="CO27" s="161"/>
      <c r="CP27" s="161"/>
      <c r="CQ27" s="161"/>
      <c r="CR27" s="161"/>
      <c r="CS27" s="136"/>
      <c r="CT27" s="136"/>
      <c r="CU27" s="136"/>
      <c r="CV27" s="136"/>
      <c r="CW27" s="136"/>
      <c r="CX27" s="136"/>
    </row>
    <row r="28" spans="7:147" s="152" customFormat="1" ht="15" customHeight="1" thickBot="1">
      <c r="G28" s="36"/>
      <c r="H28" s="156"/>
      <c r="I28" s="156"/>
      <c r="J28" s="156"/>
      <c r="K28" s="156"/>
      <c r="L28" s="156"/>
      <c r="M28" s="2"/>
      <c r="T28" s="36"/>
      <c r="U28" s="70"/>
      <c r="V28" s="70"/>
      <c r="W28" s="157"/>
      <c r="X28" s="158"/>
      <c r="Y28" s="158"/>
      <c r="Z28" s="158"/>
      <c r="AA28" s="158"/>
      <c r="AB28" s="158"/>
      <c r="AC28" s="2"/>
      <c r="AK28" s="36"/>
      <c r="AL28" s="158"/>
      <c r="AM28" s="158"/>
      <c r="AN28" s="158"/>
      <c r="AO28" s="158"/>
      <c r="AP28" s="158"/>
      <c r="AQ28" s="2"/>
      <c r="BE28" s="153"/>
      <c r="BF28" s="153"/>
      <c r="BG28" s="153"/>
      <c r="BH28" s="153"/>
      <c r="BI28" s="153"/>
      <c r="BJ28" s="153"/>
      <c r="BK28" s="153"/>
      <c r="BL28" s="153"/>
      <c r="BM28" s="155"/>
      <c r="BN28" s="155"/>
      <c r="BO28" s="155"/>
      <c r="BP28" s="155"/>
      <c r="BQ28" s="155"/>
      <c r="BR28" s="155"/>
      <c r="BS28" s="155"/>
      <c r="BT28" s="155"/>
      <c r="BU28" s="75"/>
      <c r="BV28" s="75"/>
      <c r="BW28" s="75"/>
      <c r="BX28" s="75"/>
      <c r="BY28" s="75"/>
      <c r="BZ28" s="75"/>
      <c r="CA28" s="162"/>
      <c r="CB28" s="53"/>
      <c r="CC28" s="72"/>
      <c r="CD28" s="72"/>
      <c r="CE28" s="114"/>
      <c r="CF28" s="114"/>
      <c r="CG28" s="114"/>
      <c r="CH28" s="111"/>
      <c r="CI28" s="111"/>
      <c r="CJ28" s="159"/>
      <c r="CK28" s="159"/>
      <c r="CL28" s="159"/>
      <c r="CM28" s="159"/>
      <c r="CN28" s="159"/>
      <c r="CO28" s="159"/>
      <c r="CP28" s="159"/>
      <c r="CQ28" s="159"/>
      <c r="CR28" s="159"/>
      <c r="CS28" s="148"/>
      <c r="CT28" s="148"/>
      <c r="CU28" s="148"/>
      <c r="CV28" s="148"/>
      <c r="CW28" s="148"/>
      <c r="CX28" s="148"/>
      <c r="CY28" s="160"/>
      <c r="CZ28" s="160"/>
      <c r="DA28" s="160"/>
      <c r="DB28" s="160"/>
      <c r="DC28" s="160"/>
      <c r="DD28" s="160"/>
      <c r="DE28" s="160"/>
      <c r="DF28" s="160"/>
      <c r="DG28" s="160"/>
      <c r="DH28" s="160"/>
      <c r="DI28" s="160"/>
      <c r="DJ28" s="160"/>
      <c r="DK28" s="160"/>
      <c r="DL28" s="160"/>
      <c r="DM28" s="160"/>
      <c r="DN28" s="160"/>
      <c r="DO28" s="160"/>
      <c r="DP28" s="160"/>
      <c r="DQ28" s="160"/>
      <c r="DR28" s="160"/>
      <c r="DS28" s="160"/>
      <c r="DT28" s="160"/>
      <c r="DU28" s="160"/>
      <c r="DV28" s="160"/>
      <c r="DW28" s="160"/>
      <c r="DX28" s="160"/>
      <c r="DY28" s="160"/>
      <c r="DZ28" s="160"/>
      <c r="EA28" s="160"/>
      <c r="EB28" s="160"/>
      <c r="EC28" s="160"/>
      <c r="ED28" s="160"/>
      <c r="EE28" s="160"/>
      <c r="EF28" s="160"/>
      <c r="EG28" s="160"/>
      <c r="EH28" s="160"/>
      <c r="EI28" s="160"/>
      <c r="EJ28" s="160"/>
      <c r="EK28" s="160"/>
      <c r="EL28" s="160"/>
      <c r="EM28" s="160"/>
      <c r="EN28" s="160"/>
      <c r="EO28" s="160"/>
      <c r="EP28" s="160"/>
      <c r="EQ28" s="160"/>
    </row>
    <row r="29" spans="2:102" ht="19.5" customHeight="1" thickBot="1">
      <c r="B29" s="404" t="s">
        <v>5</v>
      </c>
      <c r="C29" s="405"/>
      <c r="D29" s="406" t="s">
        <v>6</v>
      </c>
      <c r="E29" s="407"/>
      <c r="F29" s="407"/>
      <c r="G29" s="407"/>
      <c r="H29" s="407"/>
      <c r="I29" s="408"/>
      <c r="J29" s="409" t="s">
        <v>7</v>
      </c>
      <c r="K29" s="410"/>
      <c r="L29" s="410"/>
      <c r="M29" s="410"/>
      <c r="N29" s="411"/>
      <c r="O29" s="409" t="s">
        <v>76</v>
      </c>
      <c r="P29" s="410"/>
      <c r="Q29" s="410"/>
      <c r="R29" s="410"/>
      <c r="S29" s="410"/>
      <c r="T29" s="410"/>
      <c r="U29" s="410"/>
      <c r="V29" s="410"/>
      <c r="W29" s="410"/>
      <c r="X29" s="410"/>
      <c r="Y29" s="410"/>
      <c r="Z29" s="410"/>
      <c r="AA29" s="410"/>
      <c r="AB29" s="410"/>
      <c r="AC29" s="410"/>
      <c r="AD29" s="410"/>
      <c r="AE29" s="410"/>
      <c r="AF29" s="410"/>
      <c r="AG29" s="410"/>
      <c r="AH29" s="410"/>
      <c r="AI29" s="410"/>
      <c r="AJ29" s="410"/>
      <c r="AK29" s="410"/>
      <c r="AL29" s="410"/>
      <c r="AM29" s="410"/>
      <c r="AN29" s="410"/>
      <c r="AO29" s="410"/>
      <c r="AP29" s="410"/>
      <c r="AQ29" s="410"/>
      <c r="AR29" s="410"/>
      <c r="AS29" s="410"/>
      <c r="AT29" s="410"/>
      <c r="AU29" s="410"/>
      <c r="AV29" s="411"/>
      <c r="AW29" s="409" t="s">
        <v>9</v>
      </c>
      <c r="AX29" s="410"/>
      <c r="AY29" s="410"/>
      <c r="AZ29" s="410"/>
      <c r="BA29" s="411"/>
      <c r="BB29" s="409"/>
      <c r="BC29" s="412"/>
      <c r="BM29" s="73"/>
      <c r="BN29" s="73"/>
      <c r="BO29" s="73"/>
      <c r="BP29" s="73"/>
      <c r="BQ29" s="73"/>
      <c r="BR29" s="73"/>
      <c r="BS29" s="73"/>
      <c r="BT29" s="73"/>
      <c r="BU29" s="143"/>
      <c r="BV29" s="143"/>
      <c r="BW29" s="143"/>
      <c r="BX29" s="143"/>
      <c r="BY29" s="143"/>
      <c r="BZ29" s="143"/>
      <c r="CA29" s="173"/>
      <c r="CB29" s="179"/>
      <c r="CC29" s="140"/>
      <c r="CD29" s="140"/>
      <c r="CE29" s="71"/>
      <c r="CF29" s="71"/>
      <c r="CG29" s="71"/>
      <c r="CH29" s="45"/>
      <c r="CI29" s="45"/>
      <c r="CJ29" s="161"/>
      <c r="CK29" s="161"/>
      <c r="CL29" s="161"/>
      <c r="CM29" s="161"/>
      <c r="CN29" s="161"/>
      <c r="CO29" s="161"/>
      <c r="CP29" s="161"/>
      <c r="CQ29" s="161"/>
      <c r="CR29" s="161"/>
      <c r="CS29" s="136"/>
      <c r="CT29" s="136"/>
      <c r="CU29" s="136"/>
      <c r="CV29" s="136"/>
      <c r="CW29" s="136"/>
      <c r="CX29" s="136"/>
    </row>
    <row r="30" spans="2:102" ht="18" customHeight="1">
      <c r="B30" s="392">
        <v>5</v>
      </c>
      <c r="C30" s="393"/>
      <c r="D30" s="396">
        <v>1</v>
      </c>
      <c r="E30" s="375"/>
      <c r="F30" s="375"/>
      <c r="G30" s="375"/>
      <c r="H30" s="375"/>
      <c r="I30" s="376"/>
      <c r="J30" s="398">
        <v>0.6826388888888889</v>
      </c>
      <c r="K30" s="399"/>
      <c r="L30" s="399"/>
      <c r="M30" s="399"/>
      <c r="N30" s="400"/>
      <c r="O30" s="391" t="str">
        <f>IF(ISBLANK('Grp.5'!$AZ$41),"",'Grp.5'!$H$47)</f>
        <v>RW Essen</v>
      </c>
      <c r="P30" s="383"/>
      <c r="Q30" s="383"/>
      <c r="R30" s="383"/>
      <c r="S30" s="383"/>
      <c r="T30" s="383"/>
      <c r="U30" s="383"/>
      <c r="V30" s="383"/>
      <c r="W30" s="383"/>
      <c r="X30" s="383"/>
      <c r="Y30" s="383"/>
      <c r="Z30" s="383"/>
      <c r="AA30" s="383"/>
      <c r="AB30" s="383"/>
      <c r="AC30" s="383"/>
      <c r="AD30" s="383"/>
      <c r="AE30" s="39" t="s">
        <v>11</v>
      </c>
      <c r="AF30" s="383" t="str">
        <f>IF(ISBLANK('Grp.6'!$AZ$41),"",'Rangliste Teams Zwischenrunde'!$B$11)</f>
        <v>SC Verl I</v>
      </c>
      <c r="AG30" s="383"/>
      <c r="AH30" s="383"/>
      <c r="AI30" s="383"/>
      <c r="AJ30" s="383"/>
      <c r="AK30" s="383"/>
      <c r="AL30" s="383"/>
      <c r="AM30" s="383"/>
      <c r="AN30" s="383"/>
      <c r="AO30" s="383"/>
      <c r="AP30" s="383"/>
      <c r="AQ30" s="383"/>
      <c r="AR30" s="383"/>
      <c r="AS30" s="383"/>
      <c r="AT30" s="383"/>
      <c r="AU30" s="383"/>
      <c r="AV30" s="384"/>
      <c r="AW30" s="385">
        <v>4</v>
      </c>
      <c r="AX30" s="386"/>
      <c r="AY30" s="386" t="s">
        <v>12</v>
      </c>
      <c r="AZ30" s="386">
        <v>1</v>
      </c>
      <c r="BA30" s="389"/>
      <c r="BB30" s="375"/>
      <c r="BC30" s="376"/>
      <c r="BM30" s="73"/>
      <c r="BN30" s="73"/>
      <c r="BO30" s="73"/>
      <c r="BP30" s="73"/>
      <c r="BQ30" s="73"/>
      <c r="BR30" s="73"/>
      <c r="BS30" s="73"/>
      <c r="BT30" s="73"/>
      <c r="BU30" s="143"/>
      <c r="BV30" s="143"/>
      <c r="BW30" s="143"/>
      <c r="BX30" s="143"/>
      <c r="BY30" s="143"/>
      <c r="BZ30" s="143"/>
      <c r="CA30" s="173" t="str">
        <f>IF(ISBLANK($AZ$30)," ",IF($AW$30&lt;$AZ$30,$AF$30,IF($AZ$30&lt;$AW$30,$O$30)))</f>
        <v>RW Essen</v>
      </c>
      <c r="CB30" s="173" t="str">
        <f>IF(ISBLANK($AZ$30)," ",IF($AW$30&gt;$AZ$30,$AF$30,IF($AZ$30&gt;$AW$30,$O$30)))</f>
        <v>SC Verl I</v>
      </c>
      <c r="CC30" s="140"/>
      <c r="CD30" s="140"/>
      <c r="CE30" s="71"/>
      <c r="CF30" s="71"/>
      <c r="CG30" s="71"/>
      <c r="CH30" s="45"/>
      <c r="CI30" s="45"/>
      <c r="CJ30" s="161"/>
      <c r="CK30" s="161"/>
      <c r="CL30" s="161"/>
      <c r="CM30" s="161"/>
      <c r="CN30" s="161"/>
      <c r="CO30" s="161"/>
      <c r="CP30" s="161"/>
      <c r="CQ30" s="161"/>
      <c r="CR30" s="161"/>
      <c r="CS30" s="136"/>
      <c r="CT30" s="136"/>
      <c r="CU30" s="136"/>
      <c r="CV30" s="136"/>
      <c r="CW30" s="136"/>
      <c r="CX30" s="136"/>
    </row>
    <row r="31" spans="2:102" ht="12" customHeight="1" thickBot="1">
      <c r="B31" s="394"/>
      <c r="C31" s="395"/>
      <c r="D31" s="397"/>
      <c r="E31" s="377"/>
      <c r="F31" s="377"/>
      <c r="G31" s="377"/>
      <c r="H31" s="377"/>
      <c r="I31" s="378"/>
      <c r="J31" s="401"/>
      <c r="K31" s="402"/>
      <c r="L31" s="402"/>
      <c r="M31" s="402"/>
      <c r="N31" s="403"/>
      <c r="O31" s="379" t="s">
        <v>258</v>
      </c>
      <c r="P31" s="380"/>
      <c r="Q31" s="380"/>
      <c r="R31" s="380"/>
      <c r="S31" s="380"/>
      <c r="T31" s="380"/>
      <c r="U31" s="380"/>
      <c r="V31" s="380"/>
      <c r="W31" s="380"/>
      <c r="X31" s="380"/>
      <c r="Y31" s="380"/>
      <c r="Z31" s="380"/>
      <c r="AA31" s="380"/>
      <c r="AB31" s="380"/>
      <c r="AC31" s="380"/>
      <c r="AD31" s="380"/>
      <c r="AE31" s="165"/>
      <c r="AF31" s="380" t="s">
        <v>96</v>
      </c>
      <c r="AG31" s="380"/>
      <c r="AH31" s="380"/>
      <c r="AI31" s="380"/>
      <c r="AJ31" s="380"/>
      <c r="AK31" s="380"/>
      <c r="AL31" s="380"/>
      <c r="AM31" s="380"/>
      <c r="AN31" s="380"/>
      <c r="AO31" s="380"/>
      <c r="AP31" s="380"/>
      <c r="AQ31" s="380"/>
      <c r="AR31" s="380"/>
      <c r="AS31" s="380"/>
      <c r="AT31" s="380"/>
      <c r="AU31" s="380"/>
      <c r="AV31" s="382"/>
      <c r="AW31" s="387"/>
      <c r="AX31" s="388"/>
      <c r="AY31" s="388"/>
      <c r="AZ31" s="388"/>
      <c r="BA31" s="390"/>
      <c r="BB31" s="377"/>
      <c r="BC31" s="378"/>
      <c r="BM31" s="73"/>
      <c r="BN31" s="73"/>
      <c r="BO31" s="73"/>
      <c r="BP31" s="73"/>
      <c r="BQ31" s="73"/>
      <c r="BR31" s="73"/>
      <c r="BS31" s="73"/>
      <c r="BT31" s="73"/>
      <c r="BU31" s="143"/>
      <c r="BV31" s="143"/>
      <c r="BW31" s="143"/>
      <c r="BX31" s="143"/>
      <c r="BY31" s="143"/>
      <c r="BZ31" s="143"/>
      <c r="CA31" s="180"/>
      <c r="CB31" s="179"/>
      <c r="CC31" s="140"/>
      <c r="CD31" s="140"/>
      <c r="CE31" s="71"/>
      <c r="CF31" s="71"/>
      <c r="CG31" s="71"/>
      <c r="CH31" s="45"/>
      <c r="CI31" s="45"/>
      <c r="CJ31" s="161"/>
      <c r="CK31" s="161"/>
      <c r="CL31" s="161"/>
      <c r="CM31" s="161"/>
      <c r="CN31" s="161"/>
      <c r="CO31" s="161"/>
      <c r="CP31" s="161"/>
      <c r="CQ31" s="161"/>
      <c r="CR31" s="161"/>
      <c r="CS31" s="136"/>
      <c r="CT31" s="136"/>
      <c r="CU31" s="136"/>
      <c r="CV31" s="136"/>
      <c r="CW31" s="136"/>
      <c r="CX31" s="136"/>
    </row>
    <row r="32" spans="65:102" ht="15" customHeight="1" thickBot="1">
      <c r="BM32" s="73"/>
      <c r="BN32" s="73"/>
      <c r="BO32" s="73"/>
      <c r="BP32" s="73"/>
      <c r="BQ32" s="73"/>
      <c r="BR32" s="73"/>
      <c r="BS32" s="73"/>
      <c r="BT32" s="73"/>
      <c r="BU32" s="143"/>
      <c r="BV32" s="143"/>
      <c r="BW32" s="143"/>
      <c r="BX32" s="143"/>
      <c r="BY32" s="143"/>
      <c r="BZ32" s="143"/>
      <c r="CA32" s="180"/>
      <c r="CB32" s="179"/>
      <c r="CC32" s="140"/>
      <c r="CD32" s="140"/>
      <c r="CE32" s="71"/>
      <c r="CF32" s="71"/>
      <c r="CG32" s="71"/>
      <c r="CH32" s="45"/>
      <c r="CI32" s="45"/>
      <c r="CJ32" s="161"/>
      <c r="CK32" s="161"/>
      <c r="CL32" s="161"/>
      <c r="CM32" s="161"/>
      <c r="CN32" s="161"/>
      <c r="CO32" s="161"/>
      <c r="CP32" s="161"/>
      <c r="CQ32" s="161"/>
      <c r="CR32" s="161"/>
      <c r="CS32" s="136"/>
      <c r="CT32" s="136"/>
      <c r="CU32" s="136"/>
      <c r="CV32" s="136"/>
      <c r="CW32" s="136"/>
      <c r="CX32" s="136"/>
    </row>
    <row r="33" spans="2:102" ht="19.5" customHeight="1" thickBot="1">
      <c r="B33" s="404" t="s">
        <v>5</v>
      </c>
      <c r="C33" s="405"/>
      <c r="D33" s="406" t="s">
        <v>6</v>
      </c>
      <c r="E33" s="407"/>
      <c r="F33" s="407"/>
      <c r="G33" s="407"/>
      <c r="H33" s="407"/>
      <c r="I33" s="408"/>
      <c r="J33" s="409" t="s">
        <v>7</v>
      </c>
      <c r="K33" s="410"/>
      <c r="L33" s="410"/>
      <c r="M33" s="410"/>
      <c r="N33" s="411"/>
      <c r="O33" s="409" t="s">
        <v>77</v>
      </c>
      <c r="P33" s="410"/>
      <c r="Q33" s="410"/>
      <c r="R33" s="410"/>
      <c r="S33" s="410"/>
      <c r="T33" s="410"/>
      <c r="U33" s="410"/>
      <c r="V33" s="410"/>
      <c r="W33" s="410"/>
      <c r="X33" s="410"/>
      <c r="Y33" s="410"/>
      <c r="Z33" s="410"/>
      <c r="AA33" s="410"/>
      <c r="AB33" s="410"/>
      <c r="AC33" s="410"/>
      <c r="AD33" s="410"/>
      <c r="AE33" s="410"/>
      <c r="AF33" s="410"/>
      <c r="AG33" s="410"/>
      <c r="AH33" s="410"/>
      <c r="AI33" s="410"/>
      <c r="AJ33" s="410"/>
      <c r="AK33" s="410"/>
      <c r="AL33" s="410"/>
      <c r="AM33" s="410"/>
      <c r="AN33" s="410"/>
      <c r="AO33" s="410"/>
      <c r="AP33" s="410"/>
      <c r="AQ33" s="410"/>
      <c r="AR33" s="410"/>
      <c r="AS33" s="410"/>
      <c r="AT33" s="410"/>
      <c r="AU33" s="410"/>
      <c r="AV33" s="411"/>
      <c r="AW33" s="409" t="s">
        <v>9</v>
      </c>
      <c r="AX33" s="410"/>
      <c r="AY33" s="410"/>
      <c r="AZ33" s="410"/>
      <c r="BA33" s="411"/>
      <c r="BB33" s="409"/>
      <c r="BC33" s="412"/>
      <c r="BM33" s="73"/>
      <c r="BN33" s="73"/>
      <c r="BO33" s="73"/>
      <c r="BP33" s="73"/>
      <c r="BQ33" s="73"/>
      <c r="BR33" s="73"/>
      <c r="BS33" s="73"/>
      <c r="BT33" s="73"/>
      <c r="BU33" s="143"/>
      <c r="BV33" s="143"/>
      <c r="BW33" s="143"/>
      <c r="BX33" s="143"/>
      <c r="BY33" s="143"/>
      <c r="BZ33" s="143"/>
      <c r="CA33" s="180"/>
      <c r="CB33" s="179"/>
      <c r="CC33" s="140"/>
      <c r="CD33" s="140"/>
      <c r="CE33" s="71"/>
      <c r="CF33" s="71"/>
      <c r="CG33" s="71"/>
      <c r="CH33" s="45"/>
      <c r="CI33" s="45"/>
      <c r="CJ33" s="161"/>
      <c r="CK33" s="161"/>
      <c r="CL33" s="161"/>
      <c r="CM33" s="161"/>
      <c r="CN33" s="161"/>
      <c r="CO33" s="161"/>
      <c r="CP33" s="161"/>
      <c r="CQ33" s="161"/>
      <c r="CR33" s="161"/>
      <c r="CS33" s="136"/>
      <c r="CT33" s="136"/>
      <c r="CU33" s="136"/>
      <c r="CV33" s="136"/>
      <c r="CW33" s="136"/>
      <c r="CX33" s="136"/>
    </row>
    <row r="34" spans="2:102" ht="18" customHeight="1">
      <c r="B34" s="392">
        <v>6</v>
      </c>
      <c r="C34" s="393"/>
      <c r="D34" s="396">
        <v>2</v>
      </c>
      <c r="E34" s="375"/>
      <c r="F34" s="375"/>
      <c r="G34" s="375"/>
      <c r="H34" s="375"/>
      <c r="I34" s="376"/>
      <c r="J34" s="398">
        <v>0.6826388888888889</v>
      </c>
      <c r="K34" s="399"/>
      <c r="L34" s="399"/>
      <c r="M34" s="399"/>
      <c r="N34" s="400"/>
      <c r="O34" s="391" t="str">
        <f>IF(ISBLANK('Grp.1'!$AZ$41),"",'Grp.1'!$H$48)</f>
        <v>SV Avenwedde</v>
      </c>
      <c r="P34" s="383"/>
      <c r="Q34" s="383"/>
      <c r="R34" s="383"/>
      <c r="S34" s="383"/>
      <c r="T34" s="383"/>
      <c r="U34" s="383"/>
      <c r="V34" s="383"/>
      <c r="W34" s="383"/>
      <c r="X34" s="383"/>
      <c r="Y34" s="383"/>
      <c r="Z34" s="383"/>
      <c r="AA34" s="383"/>
      <c r="AB34" s="383"/>
      <c r="AC34" s="383"/>
      <c r="AD34" s="383"/>
      <c r="AE34" s="39" t="s">
        <v>11</v>
      </c>
      <c r="AF34" s="383" t="str">
        <f>IF(ISBLANK('Grp.6'!$AZ$41),"",'Grp.6'!$H$48)</f>
        <v>Korona Kielce (PL)</v>
      </c>
      <c r="AG34" s="383"/>
      <c r="AH34" s="383"/>
      <c r="AI34" s="383"/>
      <c r="AJ34" s="383"/>
      <c r="AK34" s="383"/>
      <c r="AL34" s="383"/>
      <c r="AM34" s="383"/>
      <c r="AN34" s="383"/>
      <c r="AO34" s="383"/>
      <c r="AP34" s="383"/>
      <c r="AQ34" s="383"/>
      <c r="AR34" s="383"/>
      <c r="AS34" s="383"/>
      <c r="AT34" s="383"/>
      <c r="AU34" s="383"/>
      <c r="AV34" s="384"/>
      <c r="AW34" s="385">
        <v>3</v>
      </c>
      <c r="AX34" s="386"/>
      <c r="AY34" s="386" t="s">
        <v>12</v>
      </c>
      <c r="AZ34" s="386">
        <v>2</v>
      </c>
      <c r="BA34" s="389"/>
      <c r="BB34" s="375"/>
      <c r="BC34" s="376"/>
      <c r="BM34" s="73"/>
      <c r="BN34" s="73"/>
      <c r="BO34" s="73"/>
      <c r="BP34" s="73"/>
      <c r="BQ34" s="73"/>
      <c r="BR34" s="73"/>
      <c r="BS34" s="73"/>
      <c r="BT34" s="73"/>
      <c r="BU34" s="143"/>
      <c r="BV34" s="143"/>
      <c r="BW34" s="143"/>
      <c r="BX34" s="143"/>
      <c r="BY34" s="143"/>
      <c r="BZ34" s="143"/>
      <c r="CA34" s="173" t="str">
        <f>IF(ISBLANK($AZ$34)," ",IF($AW$34&lt;$AZ$34,$AF$34,IF($AZ$34&lt;$AW$34,$O$34)))</f>
        <v>SV Avenwedde</v>
      </c>
      <c r="CB34" s="173" t="str">
        <f>IF(ISBLANK($AZ$34)," ",IF($AW$34&gt;$AZ$34,$AF$34,IF($AZ$34&gt;$AW$34,$O$34)))</f>
        <v>Korona Kielce (PL)</v>
      </c>
      <c r="CC34" s="140"/>
      <c r="CD34" s="140"/>
      <c r="CE34" s="71"/>
      <c r="CF34" s="71"/>
      <c r="CG34" s="71"/>
      <c r="CH34" s="45"/>
      <c r="CI34" s="45"/>
      <c r="CJ34" s="161"/>
      <c r="CK34" s="161"/>
      <c r="CL34" s="161"/>
      <c r="CM34" s="161"/>
      <c r="CN34" s="161"/>
      <c r="CO34" s="161"/>
      <c r="CP34" s="161"/>
      <c r="CQ34" s="161"/>
      <c r="CR34" s="161"/>
      <c r="CS34" s="136"/>
      <c r="CT34" s="136"/>
      <c r="CU34" s="136"/>
      <c r="CV34" s="136"/>
      <c r="CW34" s="136"/>
      <c r="CX34" s="136"/>
    </row>
    <row r="35" spans="2:102" ht="12" customHeight="1" thickBot="1">
      <c r="B35" s="394"/>
      <c r="C35" s="395"/>
      <c r="D35" s="397"/>
      <c r="E35" s="377"/>
      <c r="F35" s="377"/>
      <c r="G35" s="377"/>
      <c r="H35" s="377"/>
      <c r="I35" s="378"/>
      <c r="J35" s="401"/>
      <c r="K35" s="402"/>
      <c r="L35" s="402"/>
      <c r="M35" s="402"/>
      <c r="N35" s="403"/>
      <c r="O35" s="379" t="s">
        <v>259</v>
      </c>
      <c r="P35" s="380"/>
      <c r="Q35" s="380"/>
      <c r="R35" s="380"/>
      <c r="S35" s="380"/>
      <c r="T35" s="380"/>
      <c r="U35" s="380"/>
      <c r="V35" s="380"/>
      <c r="W35" s="380"/>
      <c r="X35" s="380"/>
      <c r="Y35" s="380"/>
      <c r="Z35" s="380"/>
      <c r="AA35" s="380"/>
      <c r="AB35" s="380"/>
      <c r="AC35" s="380"/>
      <c r="AD35" s="380"/>
      <c r="AE35" s="165"/>
      <c r="AF35" s="381" t="s">
        <v>260</v>
      </c>
      <c r="AG35" s="380"/>
      <c r="AH35" s="380"/>
      <c r="AI35" s="380"/>
      <c r="AJ35" s="380"/>
      <c r="AK35" s="380"/>
      <c r="AL35" s="380"/>
      <c r="AM35" s="380"/>
      <c r="AN35" s="380"/>
      <c r="AO35" s="380"/>
      <c r="AP35" s="380"/>
      <c r="AQ35" s="380"/>
      <c r="AR35" s="380"/>
      <c r="AS35" s="380"/>
      <c r="AT35" s="380"/>
      <c r="AU35" s="380"/>
      <c r="AV35" s="382"/>
      <c r="AW35" s="387"/>
      <c r="AX35" s="388"/>
      <c r="AY35" s="388"/>
      <c r="AZ35" s="388"/>
      <c r="BA35" s="390"/>
      <c r="BB35" s="377"/>
      <c r="BC35" s="378"/>
      <c r="BM35" s="73"/>
      <c r="BN35" s="73"/>
      <c r="BO35" s="73"/>
      <c r="BP35" s="73"/>
      <c r="BQ35" s="73"/>
      <c r="BR35" s="73"/>
      <c r="BS35" s="73"/>
      <c r="BT35" s="73"/>
      <c r="BU35" s="143"/>
      <c r="BV35" s="143"/>
      <c r="BW35" s="143"/>
      <c r="BX35" s="143"/>
      <c r="BY35" s="143"/>
      <c r="BZ35" s="143"/>
      <c r="CA35" s="180"/>
      <c r="CB35" s="179"/>
      <c r="CC35" s="140"/>
      <c r="CD35" s="140"/>
      <c r="CE35" s="71"/>
      <c r="CF35" s="71"/>
      <c r="CG35" s="71"/>
      <c r="CH35" s="45"/>
      <c r="CI35" s="45"/>
      <c r="CJ35" s="161"/>
      <c r="CK35" s="161"/>
      <c r="CL35" s="161"/>
      <c r="CM35" s="161"/>
      <c r="CN35" s="161"/>
      <c r="CO35" s="161"/>
      <c r="CP35" s="161"/>
      <c r="CQ35" s="161"/>
      <c r="CR35" s="161"/>
      <c r="CS35" s="136"/>
      <c r="CT35" s="136"/>
      <c r="CU35" s="136"/>
      <c r="CV35" s="136"/>
      <c r="CW35" s="136"/>
      <c r="CX35" s="136"/>
    </row>
    <row r="36" spans="7:147" s="152" customFormat="1" ht="15" customHeight="1" thickBot="1">
      <c r="G36" s="36"/>
      <c r="H36" s="156"/>
      <c r="I36" s="156"/>
      <c r="J36" s="156"/>
      <c r="K36" s="156"/>
      <c r="L36" s="156"/>
      <c r="M36" s="2"/>
      <c r="T36" s="36"/>
      <c r="U36" s="70"/>
      <c r="V36" s="70"/>
      <c r="W36" s="157"/>
      <c r="X36" s="158"/>
      <c r="Y36" s="158"/>
      <c r="Z36" s="158"/>
      <c r="AA36" s="158"/>
      <c r="AB36" s="158"/>
      <c r="AC36" s="2"/>
      <c r="AK36" s="36"/>
      <c r="AL36" s="158"/>
      <c r="AM36" s="158"/>
      <c r="AN36" s="158"/>
      <c r="AO36" s="158"/>
      <c r="AP36" s="158"/>
      <c r="AQ36" s="2"/>
      <c r="BE36" s="153"/>
      <c r="BF36" s="153"/>
      <c r="BG36" s="153"/>
      <c r="BH36" s="153"/>
      <c r="BI36" s="153"/>
      <c r="BJ36" s="153"/>
      <c r="BK36" s="153"/>
      <c r="BL36" s="153"/>
      <c r="BM36" s="155"/>
      <c r="BN36" s="155"/>
      <c r="BO36" s="155"/>
      <c r="BP36" s="155"/>
      <c r="BQ36" s="155"/>
      <c r="BR36" s="155"/>
      <c r="BS36" s="155"/>
      <c r="BT36" s="155"/>
      <c r="BU36" s="75"/>
      <c r="BV36" s="75"/>
      <c r="BW36" s="75"/>
      <c r="BX36" s="75"/>
      <c r="BY36" s="75"/>
      <c r="BZ36" s="75"/>
      <c r="CA36" s="172"/>
      <c r="CB36" s="111"/>
      <c r="CC36" s="72"/>
      <c r="CD36" s="72"/>
      <c r="CE36" s="69"/>
      <c r="CF36" s="69"/>
      <c r="CG36" s="69"/>
      <c r="CH36" s="53"/>
      <c r="CI36" s="53"/>
      <c r="CJ36" s="159"/>
      <c r="CK36" s="159"/>
      <c r="CL36" s="159"/>
      <c r="CM36" s="159"/>
      <c r="CN36" s="159"/>
      <c r="CO36" s="159"/>
      <c r="CP36" s="159"/>
      <c r="CQ36" s="159"/>
      <c r="CR36" s="159"/>
      <c r="CS36" s="148"/>
      <c r="CT36" s="148"/>
      <c r="CU36" s="148"/>
      <c r="CV36" s="148"/>
      <c r="CW36" s="148"/>
      <c r="CX36" s="148"/>
      <c r="CY36" s="160"/>
      <c r="CZ36" s="160"/>
      <c r="DA36" s="160"/>
      <c r="DB36" s="160"/>
      <c r="DC36" s="160"/>
      <c r="DD36" s="160"/>
      <c r="DE36" s="160"/>
      <c r="DF36" s="160"/>
      <c r="DG36" s="160"/>
      <c r="DH36" s="160"/>
      <c r="DI36" s="160"/>
      <c r="DJ36" s="160"/>
      <c r="DK36" s="160"/>
      <c r="DL36" s="160"/>
      <c r="DM36" s="160"/>
      <c r="DN36" s="160"/>
      <c r="DO36" s="160"/>
      <c r="DP36" s="160"/>
      <c r="DQ36" s="160"/>
      <c r="DR36" s="160"/>
      <c r="DS36" s="160"/>
      <c r="DT36" s="160"/>
      <c r="DU36" s="160"/>
      <c r="DV36" s="160"/>
      <c r="DW36" s="160"/>
      <c r="DX36" s="160"/>
      <c r="DY36" s="160"/>
      <c r="DZ36" s="160"/>
      <c r="EA36" s="160"/>
      <c r="EB36" s="160"/>
      <c r="EC36" s="160"/>
      <c r="ED36" s="160"/>
      <c r="EE36" s="160"/>
      <c r="EF36" s="160"/>
      <c r="EG36" s="160"/>
      <c r="EH36" s="160"/>
      <c r="EI36" s="160"/>
      <c r="EJ36" s="160"/>
      <c r="EK36" s="160"/>
      <c r="EL36" s="160"/>
      <c r="EM36" s="160"/>
      <c r="EN36" s="160"/>
      <c r="EO36" s="160"/>
      <c r="EP36" s="160"/>
      <c r="EQ36" s="160"/>
    </row>
    <row r="37" spans="2:102" ht="19.5" customHeight="1" thickBot="1">
      <c r="B37" s="404" t="s">
        <v>5</v>
      </c>
      <c r="C37" s="405"/>
      <c r="D37" s="406" t="s">
        <v>6</v>
      </c>
      <c r="E37" s="407"/>
      <c r="F37" s="407"/>
      <c r="G37" s="407"/>
      <c r="H37" s="407"/>
      <c r="I37" s="408"/>
      <c r="J37" s="409" t="s">
        <v>7</v>
      </c>
      <c r="K37" s="410"/>
      <c r="L37" s="410"/>
      <c r="M37" s="410"/>
      <c r="N37" s="411"/>
      <c r="O37" s="409" t="s">
        <v>78</v>
      </c>
      <c r="P37" s="410"/>
      <c r="Q37" s="410"/>
      <c r="R37" s="410"/>
      <c r="S37" s="410"/>
      <c r="T37" s="410"/>
      <c r="U37" s="410"/>
      <c r="V37" s="410"/>
      <c r="W37" s="410"/>
      <c r="X37" s="410"/>
      <c r="Y37" s="410"/>
      <c r="Z37" s="410"/>
      <c r="AA37" s="410"/>
      <c r="AB37" s="410"/>
      <c r="AC37" s="410"/>
      <c r="AD37" s="410"/>
      <c r="AE37" s="410"/>
      <c r="AF37" s="410"/>
      <c r="AG37" s="410"/>
      <c r="AH37" s="410"/>
      <c r="AI37" s="410"/>
      <c r="AJ37" s="410"/>
      <c r="AK37" s="410"/>
      <c r="AL37" s="410"/>
      <c r="AM37" s="410"/>
      <c r="AN37" s="410"/>
      <c r="AO37" s="410"/>
      <c r="AP37" s="410"/>
      <c r="AQ37" s="410"/>
      <c r="AR37" s="410"/>
      <c r="AS37" s="410"/>
      <c r="AT37" s="410"/>
      <c r="AU37" s="410"/>
      <c r="AV37" s="411"/>
      <c r="AW37" s="409" t="s">
        <v>9</v>
      </c>
      <c r="AX37" s="410"/>
      <c r="AY37" s="410"/>
      <c r="AZ37" s="410"/>
      <c r="BA37" s="411"/>
      <c r="BB37" s="409"/>
      <c r="BC37" s="412"/>
      <c r="BM37" s="73"/>
      <c r="BN37" s="73"/>
      <c r="BO37" s="73"/>
      <c r="BP37" s="73"/>
      <c r="BQ37" s="73"/>
      <c r="BR37" s="73"/>
      <c r="BS37" s="73"/>
      <c r="BT37" s="73"/>
      <c r="BU37" s="143"/>
      <c r="BV37" s="143"/>
      <c r="BW37" s="143"/>
      <c r="BX37" s="143"/>
      <c r="BY37" s="143"/>
      <c r="BZ37" s="143"/>
      <c r="CA37" s="175"/>
      <c r="CB37" s="174"/>
      <c r="CC37" s="140"/>
      <c r="CD37" s="140"/>
      <c r="CE37" s="71"/>
      <c r="CF37" s="71"/>
      <c r="CG37" s="71"/>
      <c r="CH37" s="45"/>
      <c r="CI37" s="45"/>
      <c r="CJ37" s="161"/>
      <c r="CK37" s="161"/>
      <c r="CL37" s="161"/>
      <c r="CM37" s="161"/>
      <c r="CN37" s="161"/>
      <c r="CO37" s="161"/>
      <c r="CP37" s="161"/>
      <c r="CQ37" s="161"/>
      <c r="CR37" s="161"/>
      <c r="CS37" s="136"/>
      <c r="CT37" s="136"/>
      <c r="CU37" s="136"/>
      <c r="CV37" s="136"/>
      <c r="CW37" s="136"/>
      <c r="CX37" s="136"/>
    </row>
    <row r="38" spans="2:102" ht="18" customHeight="1">
      <c r="B38" s="392">
        <v>7</v>
      </c>
      <c r="C38" s="393"/>
      <c r="D38" s="396">
        <v>3</v>
      </c>
      <c r="E38" s="375"/>
      <c r="F38" s="375"/>
      <c r="G38" s="375"/>
      <c r="H38" s="375"/>
      <c r="I38" s="376"/>
      <c r="J38" s="398">
        <v>0.6826388888888889</v>
      </c>
      <c r="K38" s="399"/>
      <c r="L38" s="399"/>
      <c r="M38" s="399"/>
      <c r="N38" s="400"/>
      <c r="O38" s="391" t="str">
        <f>IF(ISBLANK('Grp.6'!$AZ$41),"",'Grp.6'!$H$47)</f>
        <v>RW Oberhausen</v>
      </c>
      <c r="P38" s="383"/>
      <c r="Q38" s="383"/>
      <c r="R38" s="383"/>
      <c r="S38" s="383"/>
      <c r="T38" s="383"/>
      <c r="U38" s="383"/>
      <c r="V38" s="383"/>
      <c r="W38" s="383"/>
      <c r="X38" s="383"/>
      <c r="Y38" s="383"/>
      <c r="Z38" s="383"/>
      <c r="AA38" s="383"/>
      <c r="AB38" s="383"/>
      <c r="AC38" s="383"/>
      <c r="AD38" s="383"/>
      <c r="AE38" s="39" t="s">
        <v>11</v>
      </c>
      <c r="AF38" s="383" t="str">
        <f>IF(ISBLANK('Grp.6'!$AZ$41),"",'Rangliste Teams Zwischenrunde'!$B$10)</f>
        <v>SC Fortuna Köln</v>
      </c>
      <c r="AG38" s="383"/>
      <c r="AH38" s="383"/>
      <c r="AI38" s="383"/>
      <c r="AJ38" s="383"/>
      <c r="AK38" s="383"/>
      <c r="AL38" s="383"/>
      <c r="AM38" s="383"/>
      <c r="AN38" s="383"/>
      <c r="AO38" s="383"/>
      <c r="AP38" s="383"/>
      <c r="AQ38" s="383"/>
      <c r="AR38" s="383"/>
      <c r="AS38" s="383"/>
      <c r="AT38" s="383"/>
      <c r="AU38" s="383"/>
      <c r="AV38" s="384"/>
      <c r="AW38" s="385">
        <v>0</v>
      </c>
      <c r="AX38" s="386"/>
      <c r="AY38" s="386" t="s">
        <v>12</v>
      </c>
      <c r="AZ38" s="386">
        <v>1</v>
      </c>
      <c r="BA38" s="389"/>
      <c r="BB38" s="375"/>
      <c r="BC38" s="376"/>
      <c r="BM38" s="73"/>
      <c r="BN38" s="73"/>
      <c r="BO38" s="73"/>
      <c r="BP38" s="73"/>
      <c r="BQ38" s="73"/>
      <c r="BR38" s="73"/>
      <c r="BS38" s="73"/>
      <c r="BT38" s="73"/>
      <c r="BU38" s="143"/>
      <c r="BV38" s="143"/>
      <c r="BW38" s="143"/>
      <c r="BX38" s="143"/>
      <c r="BY38" s="143"/>
      <c r="BZ38" s="143"/>
      <c r="CA38" s="177" t="str">
        <f>IF(ISBLANK($AZ$38)," ",IF($AW$38&lt;$AZ$38,$AF$38,IF($AZ$38&lt;$AW$38,$O$38)))</f>
        <v>SC Fortuna Köln</v>
      </c>
      <c r="CB38" s="176" t="str">
        <f>IF(ISBLANK($AZ$38)," ",IF($AW$38&gt;$AZ$38,$AF$38,IF($AZ$38&gt;$AW$38,$O$38)))</f>
        <v>RW Oberhausen</v>
      </c>
      <c r="CC38" s="140"/>
      <c r="CD38" s="140"/>
      <c r="CE38" s="71"/>
      <c r="CF38" s="71"/>
      <c r="CG38" s="71"/>
      <c r="CH38" s="45"/>
      <c r="CI38" s="45"/>
      <c r="CJ38" s="161"/>
      <c r="CK38" s="161"/>
      <c r="CL38" s="161"/>
      <c r="CM38" s="161"/>
      <c r="CN38" s="161"/>
      <c r="CO38" s="161"/>
      <c r="CP38" s="161"/>
      <c r="CQ38" s="161"/>
      <c r="CR38" s="161"/>
      <c r="CS38" s="136"/>
      <c r="CT38" s="136"/>
      <c r="CU38" s="136"/>
      <c r="CV38" s="136"/>
      <c r="CW38" s="136"/>
      <c r="CX38" s="136"/>
    </row>
    <row r="39" spans="2:102" ht="12" customHeight="1" thickBot="1">
      <c r="B39" s="394"/>
      <c r="C39" s="395"/>
      <c r="D39" s="397"/>
      <c r="E39" s="377"/>
      <c r="F39" s="377"/>
      <c r="G39" s="377"/>
      <c r="H39" s="377"/>
      <c r="I39" s="378"/>
      <c r="J39" s="401"/>
      <c r="K39" s="402"/>
      <c r="L39" s="402"/>
      <c r="M39" s="402"/>
      <c r="N39" s="403"/>
      <c r="O39" s="379" t="s">
        <v>261</v>
      </c>
      <c r="P39" s="380"/>
      <c r="Q39" s="380"/>
      <c r="R39" s="380"/>
      <c r="S39" s="380"/>
      <c r="T39" s="380"/>
      <c r="U39" s="380"/>
      <c r="V39" s="380"/>
      <c r="W39" s="380"/>
      <c r="X39" s="380"/>
      <c r="Y39" s="380"/>
      <c r="Z39" s="380"/>
      <c r="AA39" s="380"/>
      <c r="AB39" s="380"/>
      <c r="AC39" s="380"/>
      <c r="AD39" s="380"/>
      <c r="AE39" s="165"/>
      <c r="AF39" s="380" t="s">
        <v>97</v>
      </c>
      <c r="AG39" s="380"/>
      <c r="AH39" s="380"/>
      <c r="AI39" s="380"/>
      <c r="AJ39" s="380"/>
      <c r="AK39" s="380"/>
      <c r="AL39" s="380"/>
      <c r="AM39" s="380"/>
      <c r="AN39" s="380"/>
      <c r="AO39" s="380"/>
      <c r="AP39" s="380"/>
      <c r="AQ39" s="380"/>
      <c r="AR39" s="380"/>
      <c r="AS39" s="380"/>
      <c r="AT39" s="380"/>
      <c r="AU39" s="380"/>
      <c r="AV39" s="382"/>
      <c r="AW39" s="387"/>
      <c r="AX39" s="388"/>
      <c r="AY39" s="388"/>
      <c r="AZ39" s="388"/>
      <c r="BA39" s="390"/>
      <c r="BB39" s="377"/>
      <c r="BC39" s="378"/>
      <c r="BM39" s="73"/>
      <c r="BN39" s="73"/>
      <c r="BO39" s="73"/>
      <c r="BP39" s="73"/>
      <c r="BQ39" s="73"/>
      <c r="BR39" s="73"/>
      <c r="BS39" s="73"/>
      <c r="BT39" s="73"/>
      <c r="BU39" s="143"/>
      <c r="BV39" s="143"/>
      <c r="BW39" s="143"/>
      <c r="BX39" s="143"/>
      <c r="BY39" s="143"/>
      <c r="BZ39" s="143"/>
      <c r="CA39" s="175"/>
      <c r="CB39" s="174"/>
      <c r="CC39" s="140"/>
      <c r="CD39" s="140"/>
      <c r="CE39" s="71"/>
      <c r="CF39" s="71"/>
      <c r="CG39" s="71"/>
      <c r="CH39" s="45"/>
      <c r="CI39" s="45"/>
      <c r="CJ39" s="161"/>
      <c r="CK39" s="161"/>
      <c r="CL39" s="161"/>
      <c r="CM39" s="161"/>
      <c r="CN39" s="161"/>
      <c r="CO39" s="161"/>
      <c r="CP39" s="161"/>
      <c r="CQ39" s="161"/>
      <c r="CR39" s="161"/>
      <c r="CS39" s="136"/>
      <c r="CT39" s="136"/>
      <c r="CU39" s="136"/>
      <c r="CV39" s="136"/>
      <c r="CW39" s="136"/>
      <c r="CX39" s="136"/>
    </row>
    <row r="40" spans="65:102" ht="15" customHeight="1" thickBot="1">
      <c r="BM40" s="73"/>
      <c r="BN40" s="73"/>
      <c r="BO40" s="73"/>
      <c r="BP40" s="73"/>
      <c r="BQ40" s="73"/>
      <c r="BR40" s="73"/>
      <c r="BS40" s="73"/>
      <c r="BT40" s="73"/>
      <c r="BU40" s="143"/>
      <c r="BV40" s="143"/>
      <c r="BW40" s="143"/>
      <c r="BX40" s="143"/>
      <c r="BY40" s="143"/>
      <c r="BZ40" s="143"/>
      <c r="CA40" s="175"/>
      <c r="CB40" s="174"/>
      <c r="CC40" s="140"/>
      <c r="CD40" s="140"/>
      <c r="CE40" s="71"/>
      <c r="CF40" s="71"/>
      <c r="CG40" s="71"/>
      <c r="CH40" s="45"/>
      <c r="CI40" s="45"/>
      <c r="CJ40" s="161"/>
      <c r="CK40" s="161"/>
      <c r="CL40" s="161"/>
      <c r="CM40" s="161"/>
      <c r="CN40" s="161"/>
      <c r="CO40" s="161"/>
      <c r="CP40" s="161"/>
      <c r="CQ40" s="161"/>
      <c r="CR40" s="161"/>
      <c r="CS40" s="136"/>
      <c r="CT40" s="136"/>
      <c r="CU40" s="136"/>
      <c r="CV40" s="136"/>
      <c r="CW40" s="136"/>
      <c r="CX40" s="136"/>
    </row>
    <row r="41" spans="2:102" ht="19.5" customHeight="1" thickBot="1">
      <c r="B41" s="404" t="s">
        <v>5</v>
      </c>
      <c r="C41" s="405"/>
      <c r="D41" s="406" t="s">
        <v>6</v>
      </c>
      <c r="E41" s="407"/>
      <c r="F41" s="407"/>
      <c r="G41" s="407"/>
      <c r="H41" s="407"/>
      <c r="I41" s="408"/>
      <c r="J41" s="409" t="s">
        <v>7</v>
      </c>
      <c r="K41" s="410"/>
      <c r="L41" s="410"/>
      <c r="M41" s="410"/>
      <c r="N41" s="411"/>
      <c r="O41" s="409" t="s">
        <v>79</v>
      </c>
      <c r="P41" s="410"/>
      <c r="Q41" s="410"/>
      <c r="R41" s="410"/>
      <c r="S41" s="410"/>
      <c r="T41" s="410"/>
      <c r="U41" s="410"/>
      <c r="V41" s="410"/>
      <c r="W41" s="410"/>
      <c r="X41" s="410"/>
      <c r="Y41" s="410"/>
      <c r="Z41" s="410"/>
      <c r="AA41" s="410"/>
      <c r="AB41" s="410"/>
      <c r="AC41" s="410"/>
      <c r="AD41" s="410"/>
      <c r="AE41" s="410"/>
      <c r="AF41" s="410"/>
      <c r="AG41" s="410"/>
      <c r="AH41" s="410"/>
      <c r="AI41" s="410"/>
      <c r="AJ41" s="410"/>
      <c r="AK41" s="410"/>
      <c r="AL41" s="410"/>
      <c r="AM41" s="410"/>
      <c r="AN41" s="410"/>
      <c r="AO41" s="410"/>
      <c r="AP41" s="410"/>
      <c r="AQ41" s="410"/>
      <c r="AR41" s="410"/>
      <c r="AS41" s="410"/>
      <c r="AT41" s="410"/>
      <c r="AU41" s="410"/>
      <c r="AV41" s="411"/>
      <c r="AW41" s="409" t="s">
        <v>9</v>
      </c>
      <c r="AX41" s="410"/>
      <c r="AY41" s="410"/>
      <c r="AZ41" s="410"/>
      <c r="BA41" s="411"/>
      <c r="BB41" s="409"/>
      <c r="BC41" s="412"/>
      <c r="BM41" s="73"/>
      <c r="BN41" s="73"/>
      <c r="BO41" s="73"/>
      <c r="BP41" s="73"/>
      <c r="BQ41" s="73"/>
      <c r="BR41" s="73"/>
      <c r="BS41" s="73"/>
      <c r="BT41" s="73"/>
      <c r="BU41" s="143"/>
      <c r="BV41" s="143"/>
      <c r="BW41" s="143"/>
      <c r="BX41" s="143"/>
      <c r="BY41" s="143"/>
      <c r="BZ41" s="143"/>
      <c r="CA41" s="175"/>
      <c r="CB41" s="174"/>
      <c r="CC41" s="140"/>
      <c r="CD41" s="140"/>
      <c r="CE41" s="71"/>
      <c r="CF41" s="71"/>
      <c r="CG41" s="71"/>
      <c r="CH41" s="45"/>
      <c r="CI41" s="45"/>
      <c r="CJ41" s="161"/>
      <c r="CK41" s="161"/>
      <c r="CL41" s="161"/>
      <c r="CM41" s="161"/>
      <c r="CN41" s="161"/>
      <c r="CO41" s="161"/>
      <c r="CP41" s="161"/>
      <c r="CQ41" s="161"/>
      <c r="CR41" s="161"/>
      <c r="CS41" s="136"/>
      <c r="CT41" s="136"/>
      <c r="CU41" s="136"/>
      <c r="CV41" s="136"/>
      <c r="CW41" s="136"/>
      <c r="CX41" s="136"/>
    </row>
    <row r="42" spans="2:102" ht="18" customHeight="1">
      <c r="B42" s="392">
        <v>8</v>
      </c>
      <c r="C42" s="393"/>
      <c r="D42" s="396">
        <v>4</v>
      </c>
      <c r="E42" s="375"/>
      <c r="F42" s="375"/>
      <c r="G42" s="375"/>
      <c r="H42" s="375"/>
      <c r="I42" s="376"/>
      <c r="J42" s="398">
        <v>0.6826388888888889</v>
      </c>
      <c r="K42" s="399"/>
      <c r="L42" s="399"/>
      <c r="M42" s="399"/>
      <c r="N42" s="400"/>
      <c r="O42" s="391" t="str">
        <f>IF(ISBLANK('Grp.3'!$AZ$41),"",'Grp.3'!$H$48)</f>
        <v>SG Untertürkheim</v>
      </c>
      <c r="P42" s="383"/>
      <c r="Q42" s="383"/>
      <c r="R42" s="383"/>
      <c r="S42" s="383"/>
      <c r="T42" s="383"/>
      <c r="U42" s="383"/>
      <c r="V42" s="383"/>
      <c r="W42" s="383"/>
      <c r="X42" s="383"/>
      <c r="Y42" s="383"/>
      <c r="Z42" s="383"/>
      <c r="AA42" s="383"/>
      <c r="AB42" s="383"/>
      <c r="AC42" s="383"/>
      <c r="AD42" s="383"/>
      <c r="AE42" s="39" t="s">
        <v>11</v>
      </c>
      <c r="AF42" s="383" t="str">
        <f>IF(ISBLANK('Grp.5'!$AZ$41),"",'Grp.5'!$H$48)</f>
        <v>DSC Wanne Eickel</v>
      </c>
      <c r="AG42" s="383"/>
      <c r="AH42" s="383"/>
      <c r="AI42" s="383"/>
      <c r="AJ42" s="383"/>
      <c r="AK42" s="383"/>
      <c r="AL42" s="383"/>
      <c r="AM42" s="383"/>
      <c r="AN42" s="383"/>
      <c r="AO42" s="383"/>
      <c r="AP42" s="383"/>
      <c r="AQ42" s="383"/>
      <c r="AR42" s="383"/>
      <c r="AS42" s="383"/>
      <c r="AT42" s="383"/>
      <c r="AU42" s="383"/>
      <c r="AV42" s="384"/>
      <c r="AW42" s="385">
        <v>1</v>
      </c>
      <c r="AX42" s="386"/>
      <c r="AY42" s="386" t="s">
        <v>12</v>
      </c>
      <c r="AZ42" s="386">
        <v>0</v>
      </c>
      <c r="BA42" s="389"/>
      <c r="BB42" s="375"/>
      <c r="BC42" s="376"/>
      <c r="BM42" s="73"/>
      <c r="BN42" s="73"/>
      <c r="BO42" s="73"/>
      <c r="BP42" s="73"/>
      <c r="BQ42" s="73"/>
      <c r="BR42" s="73"/>
      <c r="BS42" s="73"/>
      <c r="BT42" s="73"/>
      <c r="BU42" s="143"/>
      <c r="BV42" s="143"/>
      <c r="BW42" s="143"/>
      <c r="BX42" s="143"/>
      <c r="BY42" s="143"/>
      <c r="BZ42" s="143"/>
      <c r="CA42" s="177" t="str">
        <f>IF(ISBLANK($AZ$42)," ",IF($AW$42&lt;$AZ$42,$AF$42,IF($AZ$42&lt;$AW$42,$O$42)))</f>
        <v>SG Untertürkheim</v>
      </c>
      <c r="CB42" s="176" t="str">
        <f>IF(ISBLANK($AZ$42)," ",IF($AW$42&gt;$AZ$42,$AF$42,IF($AZ$42&gt;$AW$42,$O$42)))</f>
        <v>DSC Wanne Eickel</v>
      </c>
      <c r="CC42" s="140"/>
      <c r="CD42" s="140"/>
      <c r="CE42" s="71"/>
      <c r="CF42" s="71"/>
      <c r="CG42" s="71"/>
      <c r="CH42" s="45"/>
      <c r="CI42" s="45"/>
      <c r="CJ42" s="161"/>
      <c r="CK42" s="161"/>
      <c r="CL42" s="161"/>
      <c r="CM42" s="161"/>
      <c r="CN42" s="161"/>
      <c r="CO42" s="161"/>
      <c r="CP42" s="161"/>
      <c r="CQ42" s="161"/>
      <c r="CR42" s="161"/>
      <c r="CS42" s="136"/>
      <c r="CT42" s="136"/>
      <c r="CU42" s="136"/>
      <c r="CV42" s="136"/>
      <c r="CW42" s="136"/>
      <c r="CX42" s="136"/>
    </row>
    <row r="43" spans="2:102" ht="12" customHeight="1" thickBot="1">
      <c r="B43" s="394"/>
      <c r="C43" s="395"/>
      <c r="D43" s="397"/>
      <c r="E43" s="377"/>
      <c r="F43" s="377"/>
      <c r="G43" s="377"/>
      <c r="H43" s="377"/>
      <c r="I43" s="378"/>
      <c r="J43" s="401"/>
      <c r="K43" s="402"/>
      <c r="L43" s="402"/>
      <c r="M43" s="402"/>
      <c r="N43" s="403"/>
      <c r="O43" s="379" t="s">
        <v>262</v>
      </c>
      <c r="P43" s="380"/>
      <c r="Q43" s="380"/>
      <c r="R43" s="380"/>
      <c r="S43" s="380"/>
      <c r="T43" s="380"/>
      <c r="U43" s="380"/>
      <c r="V43" s="380"/>
      <c r="W43" s="380"/>
      <c r="X43" s="380"/>
      <c r="Y43" s="380"/>
      <c r="Z43" s="380"/>
      <c r="AA43" s="380"/>
      <c r="AB43" s="380"/>
      <c r="AC43" s="380"/>
      <c r="AD43" s="380"/>
      <c r="AE43" s="165"/>
      <c r="AF43" s="381" t="s">
        <v>263</v>
      </c>
      <c r="AG43" s="380"/>
      <c r="AH43" s="380"/>
      <c r="AI43" s="380"/>
      <c r="AJ43" s="380"/>
      <c r="AK43" s="380"/>
      <c r="AL43" s="380"/>
      <c r="AM43" s="380"/>
      <c r="AN43" s="380"/>
      <c r="AO43" s="380"/>
      <c r="AP43" s="380"/>
      <c r="AQ43" s="380"/>
      <c r="AR43" s="380"/>
      <c r="AS43" s="380"/>
      <c r="AT43" s="380"/>
      <c r="AU43" s="380"/>
      <c r="AV43" s="382"/>
      <c r="AW43" s="387"/>
      <c r="AX43" s="388"/>
      <c r="AY43" s="388"/>
      <c r="AZ43" s="388"/>
      <c r="BA43" s="390"/>
      <c r="BB43" s="377"/>
      <c r="BC43" s="378"/>
      <c r="BM43" s="73"/>
      <c r="BN43" s="73"/>
      <c r="BO43" s="73"/>
      <c r="BP43" s="73"/>
      <c r="BQ43" s="73"/>
      <c r="BR43" s="73"/>
      <c r="BS43" s="73"/>
      <c r="BT43" s="73"/>
      <c r="BU43" s="143"/>
      <c r="BV43" s="143"/>
      <c r="BW43" s="143"/>
      <c r="BX43" s="143"/>
      <c r="BY43" s="143"/>
      <c r="BZ43" s="143"/>
      <c r="CA43" s="175"/>
      <c r="CB43" s="174"/>
      <c r="CC43" s="140"/>
      <c r="CD43" s="140"/>
      <c r="CE43" s="71"/>
      <c r="CF43" s="71"/>
      <c r="CG43" s="71"/>
      <c r="CH43" s="45"/>
      <c r="CI43" s="45"/>
      <c r="CJ43" s="161"/>
      <c r="CK43" s="161"/>
      <c r="CL43" s="161"/>
      <c r="CM43" s="161"/>
      <c r="CN43" s="161"/>
      <c r="CO43" s="161"/>
      <c r="CP43" s="161"/>
      <c r="CQ43" s="161"/>
      <c r="CR43" s="161"/>
      <c r="CS43" s="136"/>
      <c r="CT43" s="136"/>
      <c r="CU43" s="136"/>
      <c r="CV43" s="136"/>
      <c r="CW43" s="136"/>
      <c r="CX43" s="136"/>
    </row>
    <row r="44" spans="2:102" ht="25.5" customHeight="1">
      <c r="B44" s="150"/>
      <c r="C44" s="150"/>
      <c r="D44" s="150"/>
      <c r="E44" s="150"/>
      <c r="F44" s="150"/>
      <c r="G44" s="150"/>
      <c r="H44" s="150"/>
      <c r="I44" s="150"/>
      <c r="J44" s="166"/>
      <c r="K44" s="166"/>
      <c r="L44" s="166"/>
      <c r="M44" s="166"/>
      <c r="N44" s="166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8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51"/>
      <c r="AX44" s="151"/>
      <c r="AY44" s="151"/>
      <c r="AZ44" s="151"/>
      <c r="BA44" s="151"/>
      <c r="BB44" s="150"/>
      <c r="BC44" s="150"/>
      <c r="BM44" s="73"/>
      <c r="BN44" s="73"/>
      <c r="BO44" s="73"/>
      <c r="BP44" s="73"/>
      <c r="BQ44" s="73"/>
      <c r="BR44" s="73"/>
      <c r="BS44" s="73"/>
      <c r="BT44" s="73"/>
      <c r="BU44" s="143"/>
      <c r="BV44" s="143"/>
      <c r="BW44" s="143"/>
      <c r="BX44" s="143"/>
      <c r="BY44" s="143"/>
      <c r="BZ44" s="143"/>
      <c r="CA44" s="175"/>
      <c r="CB44" s="174"/>
      <c r="CC44" s="140"/>
      <c r="CD44" s="140"/>
      <c r="CE44" s="71"/>
      <c r="CF44" s="71"/>
      <c r="CG44" s="71"/>
      <c r="CH44" s="45"/>
      <c r="CI44" s="45"/>
      <c r="CJ44" s="161"/>
      <c r="CK44" s="161"/>
      <c r="CL44" s="161"/>
      <c r="CM44" s="161"/>
      <c r="CN44" s="161"/>
      <c r="CO44" s="161"/>
      <c r="CP44" s="161"/>
      <c r="CQ44" s="161"/>
      <c r="CR44" s="161"/>
      <c r="CS44" s="136"/>
      <c r="CT44" s="136"/>
      <c r="CU44" s="136"/>
      <c r="CV44" s="136"/>
      <c r="CW44" s="136"/>
      <c r="CX44" s="136"/>
    </row>
    <row r="45" spans="73:87" ht="12.75">
      <c r="BU45" s="121"/>
      <c r="BV45" s="121"/>
      <c r="BW45" s="121"/>
      <c r="BX45" s="121"/>
      <c r="BY45" s="121"/>
      <c r="BZ45" s="121"/>
      <c r="CA45" s="175"/>
      <c r="CB45" s="146"/>
      <c r="CC45" s="142"/>
      <c r="CD45" s="142"/>
      <c r="CE45" s="33"/>
      <c r="CF45" s="33"/>
      <c r="CG45" s="33"/>
      <c r="CH45" s="3"/>
      <c r="CI45" s="3"/>
    </row>
  </sheetData>
  <sheetProtection/>
  <mergeCells count="138">
    <mergeCell ref="AW34:AX35"/>
    <mergeCell ref="O35:AD35"/>
    <mergeCell ref="AF34:AV34"/>
    <mergeCell ref="AF35:AV35"/>
    <mergeCell ref="B5:BC5"/>
    <mergeCell ref="B2:BC4"/>
    <mergeCell ref="AY34:AY35"/>
    <mergeCell ref="AZ34:BA35"/>
    <mergeCell ref="BB34:BC35"/>
    <mergeCell ref="B29:C29"/>
    <mergeCell ref="BB21:BC21"/>
    <mergeCell ref="B33:C33"/>
    <mergeCell ref="B34:C35"/>
    <mergeCell ref="D34:I35"/>
    <mergeCell ref="J34:N35"/>
    <mergeCell ref="O34:AD34"/>
    <mergeCell ref="D26:I27"/>
    <mergeCell ref="AW22:AX23"/>
    <mergeCell ref="AY22:AY23"/>
    <mergeCell ref="AY26:AY27"/>
    <mergeCell ref="J26:N27"/>
    <mergeCell ref="J22:N23"/>
    <mergeCell ref="AZ30:BA31"/>
    <mergeCell ref="AZ22:BA23"/>
    <mergeCell ref="O23:AD23"/>
    <mergeCell ref="B21:C21"/>
    <mergeCell ref="J21:N21"/>
    <mergeCell ref="AF18:AV18"/>
    <mergeCell ref="D21:I21"/>
    <mergeCell ref="O21:AV21"/>
    <mergeCell ref="B18:C19"/>
    <mergeCell ref="D18:I19"/>
    <mergeCell ref="BB18:BC19"/>
    <mergeCell ref="O19:AD19"/>
    <mergeCell ref="AW21:BA21"/>
    <mergeCell ref="J18:N19"/>
    <mergeCell ref="O18:AD18"/>
    <mergeCell ref="AW18:AX19"/>
    <mergeCell ref="AY18:AY19"/>
    <mergeCell ref="AZ18:BA19"/>
    <mergeCell ref="AF19:AV19"/>
    <mergeCell ref="BB14:BC15"/>
    <mergeCell ref="O15:AD15"/>
    <mergeCell ref="AF15:AV15"/>
    <mergeCell ref="AW17:BA17"/>
    <mergeCell ref="BB17:BC17"/>
    <mergeCell ref="AF14:AV14"/>
    <mergeCell ref="AW14:AX15"/>
    <mergeCell ref="B17:C17"/>
    <mergeCell ref="D17:I17"/>
    <mergeCell ref="J17:N17"/>
    <mergeCell ref="O17:AV17"/>
    <mergeCell ref="AW13:BA13"/>
    <mergeCell ref="BB13:BC13"/>
    <mergeCell ref="B14:C15"/>
    <mergeCell ref="D14:I15"/>
    <mergeCell ref="J14:N15"/>
    <mergeCell ref="O14:AD14"/>
    <mergeCell ref="AY14:AY15"/>
    <mergeCell ref="AZ14:BA15"/>
    <mergeCell ref="B13:C13"/>
    <mergeCell ref="D13:I13"/>
    <mergeCell ref="J13:N13"/>
    <mergeCell ref="O13:AV13"/>
    <mergeCell ref="BB22:BC23"/>
    <mergeCell ref="B25:C25"/>
    <mergeCell ref="D25:I25"/>
    <mergeCell ref="J25:N25"/>
    <mergeCell ref="O25:AV25"/>
    <mergeCell ref="AW25:BA25"/>
    <mergeCell ref="BB25:BC25"/>
    <mergeCell ref="B22:C23"/>
    <mergeCell ref="D29:I29"/>
    <mergeCell ref="J29:N29"/>
    <mergeCell ref="O29:AV29"/>
    <mergeCell ref="AW29:BA29"/>
    <mergeCell ref="B26:C27"/>
    <mergeCell ref="AF23:AV23"/>
    <mergeCell ref="AF22:AV22"/>
    <mergeCell ref="BB26:BC27"/>
    <mergeCell ref="O27:AD27"/>
    <mergeCell ref="AF27:AV27"/>
    <mergeCell ref="AZ26:BA27"/>
    <mergeCell ref="O26:AD26"/>
    <mergeCell ref="O22:AD22"/>
    <mergeCell ref="D22:I23"/>
    <mergeCell ref="B30:C31"/>
    <mergeCell ref="D30:I31"/>
    <mergeCell ref="J30:N31"/>
    <mergeCell ref="O30:AD30"/>
    <mergeCell ref="BB33:BC33"/>
    <mergeCell ref="AF30:AV30"/>
    <mergeCell ref="AF26:AV26"/>
    <mergeCell ref="AW26:AX27"/>
    <mergeCell ref="AW30:AX31"/>
    <mergeCell ref="BB29:BC29"/>
    <mergeCell ref="D33:I33"/>
    <mergeCell ref="J33:N33"/>
    <mergeCell ref="O33:AV33"/>
    <mergeCell ref="AW33:BA33"/>
    <mergeCell ref="BB30:BC31"/>
    <mergeCell ref="O31:AD31"/>
    <mergeCell ref="AF31:AV31"/>
    <mergeCell ref="AY30:AY31"/>
    <mergeCell ref="B38:C39"/>
    <mergeCell ref="D38:I39"/>
    <mergeCell ref="J38:N39"/>
    <mergeCell ref="AF38:AV38"/>
    <mergeCell ref="B37:C37"/>
    <mergeCell ref="D37:I37"/>
    <mergeCell ref="J37:N37"/>
    <mergeCell ref="O37:AV37"/>
    <mergeCell ref="AW41:BA41"/>
    <mergeCell ref="BB41:BC41"/>
    <mergeCell ref="O38:AD38"/>
    <mergeCell ref="AW37:BA37"/>
    <mergeCell ref="BB37:BC37"/>
    <mergeCell ref="AW38:AX39"/>
    <mergeCell ref="AY38:AY39"/>
    <mergeCell ref="AZ38:BA39"/>
    <mergeCell ref="B42:C43"/>
    <mergeCell ref="D42:I43"/>
    <mergeCell ref="J42:N43"/>
    <mergeCell ref="BB38:BC39"/>
    <mergeCell ref="O39:AD39"/>
    <mergeCell ref="AF39:AV39"/>
    <mergeCell ref="B41:C41"/>
    <mergeCell ref="D41:I41"/>
    <mergeCell ref="J41:N41"/>
    <mergeCell ref="O41:AV41"/>
    <mergeCell ref="BB42:BC43"/>
    <mergeCell ref="O43:AD43"/>
    <mergeCell ref="AF43:AV43"/>
    <mergeCell ref="AF42:AV42"/>
    <mergeCell ref="AW42:AX43"/>
    <mergeCell ref="AY42:AY43"/>
    <mergeCell ref="AZ42:BA43"/>
    <mergeCell ref="O42:AD42"/>
  </mergeCells>
  <printOptions/>
  <pageMargins left="0.3937007874015748" right="0.3937007874015748" top="0.3937007874015748" bottom="0.3937007874015748" header="0" footer="0"/>
  <pageSetup horizontalDpi="600" verticalDpi="600" orientation="portrait" paperSize="9" scale="97" r:id="rId1"/>
  <headerFooter alignWithMargins="0">
    <oddFooter>&amp;Cwww.kadmo.de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48"/>
  <dimension ref="A1:EQ46"/>
  <sheetViews>
    <sheetView showGridLines="0" zoomScale="150" zoomScaleNormal="150" zoomScalePageLayoutView="0" workbookViewId="0" topLeftCell="B1">
      <selection activeCell="AZ1" sqref="AZ1"/>
    </sheetView>
  </sheetViews>
  <sheetFormatPr defaultColWidth="1.7109375" defaultRowHeight="12.75"/>
  <cols>
    <col min="1" max="55" width="1.7109375" style="213" customWidth="1"/>
    <col min="56" max="56" width="1.7109375" style="215" customWidth="1"/>
    <col min="57" max="57" width="1.7109375" style="217" customWidth="1"/>
    <col min="58" max="58" width="2.8515625" style="217" hidden="1" customWidth="1"/>
    <col min="59" max="59" width="2.140625" style="217" hidden="1" customWidth="1"/>
    <col min="60" max="60" width="2.8515625" style="217" hidden="1" customWidth="1"/>
    <col min="61" max="72" width="1.7109375" style="217" hidden="1" customWidth="1"/>
    <col min="73" max="73" width="2.28125" style="217" bestFit="1" customWidth="1"/>
    <col min="74" max="74" width="1.7109375" style="217" customWidth="1"/>
    <col min="75" max="75" width="2.28125" style="217" bestFit="1" customWidth="1"/>
    <col min="76" max="78" width="1.7109375" style="217" customWidth="1"/>
    <col min="79" max="79" width="12.421875" style="231" customWidth="1"/>
    <col min="80" max="80" width="8.00390625" style="216" bestFit="1" customWidth="1"/>
    <col min="81" max="81" width="4.140625" style="245" bestFit="1" customWidth="1"/>
    <col min="82" max="82" width="1.7109375" style="245" bestFit="1" customWidth="1"/>
    <col min="83" max="83" width="4.140625" style="245" bestFit="1" customWidth="1"/>
    <col min="84" max="85" width="6.28125" style="245" customWidth="1"/>
    <col min="86" max="86" width="12.421875" style="216" customWidth="1"/>
    <col min="87" max="87" width="8.00390625" style="216" bestFit="1" customWidth="1"/>
    <col min="88" max="88" width="4.140625" style="246" bestFit="1" customWidth="1"/>
    <col min="89" max="89" width="1.7109375" style="246" bestFit="1" customWidth="1"/>
    <col min="90" max="90" width="4.140625" style="246" bestFit="1" customWidth="1"/>
    <col min="91" max="91" width="6.28125" style="246" customWidth="1"/>
    <col min="92" max="96" width="1.7109375" style="246" customWidth="1"/>
    <col min="97" max="147" width="1.7109375" style="214" customWidth="1"/>
    <col min="148" max="16384" width="1.7109375" style="215" customWidth="1"/>
  </cols>
  <sheetData>
    <row r="1" spans="1:136" s="190" customFormat="1" ht="11.25" customHeight="1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189"/>
      <c r="BD1" s="191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92"/>
      <c r="BP1" s="192"/>
      <c r="BQ1" s="192"/>
      <c r="BR1" s="192"/>
      <c r="BS1" s="192"/>
      <c r="BT1" s="192"/>
      <c r="BU1" s="193"/>
      <c r="BV1" s="194"/>
      <c r="BW1" s="194"/>
      <c r="BX1" s="194"/>
      <c r="BY1" s="194"/>
      <c r="BZ1" s="194"/>
      <c r="CA1" s="195"/>
      <c r="CB1" s="195"/>
      <c r="CC1" s="196"/>
      <c r="CD1" s="196"/>
      <c r="CE1" s="196"/>
      <c r="CF1" s="196"/>
      <c r="CG1" s="196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7"/>
      <c r="CW1" s="197"/>
      <c r="CX1" s="197"/>
      <c r="CY1" s="197"/>
      <c r="CZ1" s="197"/>
      <c r="DA1" s="197"/>
      <c r="DB1" s="197"/>
      <c r="DC1" s="197"/>
      <c r="DD1" s="197"/>
      <c r="DE1" s="197"/>
      <c r="DF1" s="197"/>
      <c r="DG1" s="197"/>
      <c r="DH1" s="197"/>
      <c r="DI1" s="197"/>
      <c r="DJ1" s="197"/>
      <c r="DK1" s="197"/>
      <c r="DL1" s="196"/>
      <c r="DM1" s="196"/>
      <c r="DN1" s="196"/>
      <c r="DO1" s="196"/>
      <c r="DP1" s="196"/>
      <c r="DQ1" s="196"/>
      <c r="DR1" s="196"/>
      <c r="DS1" s="196"/>
      <c r="DT1" s="196"/>
      <c r="DU1" s="196"/>
      <c r="DV1" s="196"/>
      <c r="DW1" s="196"/>
      <c r="DX1" s="196"/>
      <c r="DY1" s="196"/>
      <c r="DZ1" s="196"/>
      <c r="EA1" s="196"/>
      <c r="EB1" s="196"/>
      <c r="EC1" s="196"/>
      <c r="ED1" s="196"/>
      <c r="EE1" s="196"/>
      <c r="EF1" s="196"/>
    </row>
    <row r="2" spans="1:115" s="203" customFormat="1" ht="11.25" customHeight="1">
      <c r="A2" s="189"/>
      <c r="B2" s="460" t="s">
        <v>98</v>
      </c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460"/>
      <c r="S2" s="460"/>
      <c r="T2" s="460"/>
      <c r="U2" s="460"/>
      <c r="V2" s="460"/>
      <c r="W2" s="460"/>
      <c r="X2" s="460"/>
      <c r="Y2" s="460"/>
      <c r="Z2" s="460"/>
      <c r="AA2" s="460"/>
      <c r="AB2" s="460"/>
      <c r="AC2" s="460"/>
      <c r="AD2" s="460"/>
      <c r="AE2" s="460"/>
      <c r="AF2" s="460"/>
      <c r="AG2" s="460"/>
      <c r="AH2" s="460"/>
      <c r="AI2" s="460"/>
      <c r="AJ2" s="460"/>
      <c r="AK2" s="460"/>
      <c r="AL2" s="460"/>
      <c r="AM2" s="460"/>
      <c r="AN2" s="460"/>
      <c r="AO2" s="460"/>
      <c r="AP2" s="460"/>
      <c r="AQ2" s="460"/>
      <c r="AR2" s="460"/>
      <c r="AS2" s="460"/>
      <c r="AT2" s="460"/>
      <c r="AU2" s="460"/>
      <c r="AV2" s="460"/>
      <c r="AW2" s="460"/>
      <c r="AX2" s="460"/>
      <c r="AY2" s="460"/>
      <c r="AZ2" s="460"/>
      <c r="BA2" s="460"/>
      <c r="BB2" s="460"/>
      <c r="BC2" s="460"/>
      <c r="BD2" s="198"/>
      <c r="BE2" s="199"/>
      <c r="BF2" s="199"/>
      <c r="BG2" s="199"/>
      <c r="BH2" s="199"/>
      <c r="BI2" s="199"/>
      <c r="BJ2" s="199"/>
      <c r="BK2" s="199"/>
      <c r="BL2" s="199"/>
      <c r="BM2" s="199"/>
      <c r="BN2" s="199"/>
      <c r="BO2" s="199"/>
      <c r="BP2" s="199"/>
      <c r="BQ2" s="199"/>
      <c r="BR2" s="199"/>
      <c r="BS2" s="199"/>
      <c r="BT2" s="199"/>
      <c r="BU2" s="200"/>
      <c r="BV2" s="201"/>
      <c r="BW2" s="201"/>
      <c r="BX2" s="201"/>
      <c r="BY2" s="201"/>
      <c r="BZ2" s="201"/>
      <c r="CA2" s="202"/>
      <c r="CB2" s="202"/>
      <c r="CH2" s="198"/>
      <c r="CI2" s="198"/>
      <c r="CJ2" s="198"/>
      <c r="CK2" s="198"/>
      <c r="CL2" s="198"/>
      <c r="CM2" s="198"/>
      <c r="CN2" s="198"/>
      <c r="CO2" s="198"/>
      <c r="CP2" s="198"/>
      <c r="CQ2" s="198"/>
      <c r="CR2" s="198"/>
      <c r="CS2" s="198"/>
      <c r="CT2" s="198"/>
      <c r="CU2" s="198"/>
      <c r="CV2" s="204"/>
      <c r="CW2" s="204"/>
      <c r="CX2" s="204"/>
      <c r="CY2" s="204"/>
      <c r="CZ2" s="204"/>
      <c r="DA2" s="204"/>
      <c r="DB2" s="204"/>
      <c r="DC2" s="204"/>
      <c r="DD2" s="204"/>
      <c r="DE2" s="204"/>
      <c r="DF2" s="204"/>
      <c r="DG2" s="204"/>
      <c r="DH2" s="204"/>
      <c r="DI2" s="204"/>
      <c r="DJ2" s="204"/>
      <c r="DK2" s="204"/>
    </row>
    <row r="3" spans="1:115" s="211" customFormat="1" ht="11.25" customHeight="1">
      <c r="A3" s="205"/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460"/>
      <c r="P3" s="460"/>
      <c r="Q3" s="460"/>
      <c r="R3" s="460"/>
      <c r="S3" s="460"/>
      <c r="T3" s="460"/>
      <c r="U3" s="460"/>
      <c r="V3" s="460"/>
      <c r="W3" s="460"/>
      <c r="X3" s="460"/>
      <c r="Y3" s="460"/>
      <c r="Z3" s="460"/>
      <c r="AA3" s="460"/>
      <c r="AB3" s="460"/>
      <c r="AC3" s="460"/>
      <c r="AD3" s="460"/>
      <c r="AE3" s="460"/>
      <c r="AF3" s="460"/>
      <c r="AG3" s="460"/>
      <c r="AH3" s="460"/>
      <c r="AI3" s="460"/>
      <c r="AJ3" s="460"/>
      <c r="AK3" s="460"/>
      <c r="AL3" s="460"/>
      <c r="AM3" s="460"/>
      <c r="AN3" s="460"/>
      <c r="AO3" s="460"/>
      <c r="AP3" s="460"/>
      <c r="AQ3" s="460"/>
      <c r="AR3" s="460"/>
      <c r="AS3" s="460"/>
      <c r="AT3" s="460"/>
      <c r="AU3" s="460"/>
      <c r="AV3" s="460"/>
      <c r="AW3" s="460"/>
      <c r="AX3" s="460"/>
      <c r="AY3" s="460"/>
      <c r="AZ3" s="460"/>
      <c r="BA3" s="460"/>
      <c r="BB3" s="460"/>
      <c r="BC3" s="460"/>
      <c r="BD3" s="206"/>
      <c r="BE3" s="207"/>
      <c r="BF3" s="207"/>
      <c r="BG3" s="207"/>
      <c r="BH3" s="207"/>
      <c r="BI3" s="207"/>
      <c r="BJ3" s="207"/>
      <c r="BK3" s="207"/>
      <c r="BL3" s="207"/>
      <c r="BM3" s="207"/>
      <c r="BN3" s="207"/>
      <c r="BO3" s="207"/>
      <c r="BP3" s="207"/>
      <c r="BQ3" s="207"/>
      <c r="BR3" s="207"/>
      <c r="BS3" s="207"/>
      <c r="BT3" s="207"/>
      <c r="BU3" s="208"/>
      <c r="BV3" s="209"/>
      <c r="BW3" s="209"/>
      <c r="BX3" s="209"/>
      <c r="BY3" s="209"/>
      <c r="BZ3" s="209"/>
      <c r="CA3" s="210"/>
      <c r="CB3" s="210"/>
      <c r="CH3" s="206"/>
      <c r="CI3" s="206"/>
      <c r="CJ3" s="206"/>
      <c r="CK3" s="206"/>
      <c r="CL3" s="206"/>
      <c r="CM3" s="206"/>
      <c r="CN3" s="206"/>
      <c r="CO3" s="206"/>
      <c r="CP3" s="206"/>
      <c r="CQ3" s="206"/>
      <c r="CR3" s="206"/>
      <c r="CS3" s="206"/>
      <c r="CT3" s="206"/>
      <c r="CU3" s="206"/>
      <c r="CV3" s="212"/>
      <c r="CW3" s="212"/>
      <c r="CX3" s="212"/>
      <c r="CY3" s="212"/>
      <c r="CZ3" s="212"/>
      <c r="DA3" s="212"/>
      <c r="DB3" s="212"/>
      <c r="DC3" s="212"/>
      <c r="DD3" s="212"/>
      <c r="DE3" s="212"/>
      <c r="DF3" s="212"/>
      <c r="DG3" s="212"/>
      <c r="DH3" s="212"/>
      <c r="DI3" s="212"/>
      <c r="DJ3" s="212"/>
      <c r="DK3" s="212"/>
    </row>
    <row r="4" spans="2:115" s="211" customFormat="1" ht="11.25" customHeight="1"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  <c r="P4" s="460"/>
      <c r="Q4" s="460"/>
      <c r="R4" s="460"/>
      <c r="S4" s="460"/>
      <c r="T4" s="460"/>
      <c r="U4" s="460"/>
      <c r="V4" s="460"/>
      <c r="W4" s="460"/>
      <c r="X4" s="460"/>
      <c r="Y4" s="460"/>
      <c r="Z4" s="460"/>
      <c r="AA4" s="460"/>
      <c r="AB4" s="460"/>
      <c r="AC4" s="460"/>
      <c r="AD4" s="460"/>
      <c r="AE4" s="460"/>
      <c r="AF4" s="460"/>
      <c r="AG4" s="460"/>
      <c r="AH4" s="460"/>
      <c r="AI4" s="460"/>
      <c r="AJ4" s="460"/>
      <c r="AK4" s="460"/>
      <c r="AL4" s="460"/>
      <c r="AM4" s="460"/>
      <c r="AN4" s="460"/>
      <c r="AO4" s="460"/>
      <c r="AP4" s="460"/>
      <c r="AQ4" s="460"/>
      <c r="AR4" s="460"/>
      <c r="AS4" s="460"/>
      <c r="AT4" s="460"/>
      <c r="AU4" s="460"/>
      <c r="AV4" s="460"/>
      <c r="AW4" s="460"/>
      <c r="AX4" s="460"/>
      <c r="AY4" s="460"/>
      <c r="AZ4" s="460"/>
      <c r="BA4" s="460"/>
      <c r="BB4" s="460"/>
      <c r="BC4" s="460"/>
      <c r="BD4" s="206"/>
      <c r="BE4" s="207"/>
      <c r="BF4" s="207"/>
      <c r="BG4" s="207"/>
      <c r="BH4" s="207"/>
      <c r="BI4" s="207"/>
      <c r="BJ4" s="207"/>
      <c r="BK4" s="207"/>
      <c r="BL4" s="207"/>
      <c r="BM4" s="207"/>
      <c r="BN4" s="207"/>
      <c r="BO4" s="207"/>
      <c r="BP4" s="207"/>
      <c r="BQ4" s="207"/>
      <c r="BR4" s="207"/>
      <c r="BS4" s="207"/>
      <c r="BT4" s="207"/>
      <c r="BU4" s="208"/>
      <c r="BV4" s="209"/>
      <c r="BW4" s="209"/>
      <c r="BX4" s="209"/>
      <c r="BY4" s="209"/>
      <c r="BZ4" s="209"/>
      <c r="CA4" s="210"/>
      <c r="CB4" s="210"/>
      <c r="CH4" s="206"/>
      <c r="CI4" s="206"/>
      <c r="CJ4" s="206"/>
      <c r="CK4" s="206"/>
      <c r="CL4" s="206"/>
      <c r="CM4" s="206"/>
      <c r="CN4" s="206"/>
      <c r="CO4" s="206"/>
      <c r="CP4" s="206"/>
      <c r="CQ4" s="206"/>
      <c r="CR4" s="206"/>
      <c r="CS4" s="206"/>
      <c r="CT4" s="206"/>
      <c r="CU4" s="206"/>
      <c r="CV4" s="212"/>
      <c r="CW4" s="212"/>
      <c r="CX4" s="212"/>
      <c r="CY4" s="212"/>
      <c r="CZ4" s="212"/>
      <c r="DA4" s="212"/>
      <c r="DB4" s="212"/>
      <c r="DC4" s="212"/>
      <c r="DD4" s="212"/>
      <c r="DE4" s="212"/>
      <c r="DF4" s="212"/>
      <c r="DG4" s="212"/>
      <c r="DH4" s="212"/>
      <c r="DI4" s="212"/>
      <c r="DJ4" s="212"/>
      <c r="DK4" s="212"/>
    </row>
    <row r="5" spans="56:115" s="211" customFormat="1" ht="15">
      <c r="BD5" s="206"/>
      <c r="BE5" s="207"/>
      <c r="BF5" s="207"/>
      <c r="BG5" s="207"/>
      <c r="BH5" s="207"/>
      <c r="BI5" s="207"/>
      <c r="BJ5" s="207"/>
      <c r="BK5" s="207"/>
      <c r="BL5" s="207"/>
      <c r="BM5" s="207"/>
      <c r="BN5" s="207"/>
      <c r="BO5" s="207"/>
      <c r="BP5" s="207"/>
      <c r="BQ5" s="207"/>
      <c r="BR5" s="207"/>
      <c r="BS5" s="207"/>
      <c r="BT5" s="207"/>
      <c r="BU5" s="208"/>
      <c r="BV5" s="209"/>
      <c r="BW5" s="209"/>
      <c r="BX5" s="209"/>
      <c r="BY5" s="209"/>
      <c r="BZ5" s="209"/>
      <c r="CA5" s="210"/>
      <c r="CB5" s="210"/>
      <c r="CH5" s="206"/>
      <c r="CI5" s="206"/>
      <c r="CJ5" s="206"/>
      <c r="CK5" s="206"/>
      <c r="CL5" s="206"/>
      <c r="CM5" s="206"/>
      <c r="CN5" s="206"/>
      <c r="CO5" s="206"/>
      <c r="CP5" s="206"/>
      <c r="CQ5" s="206"/>
      <c r="CR5" s="206"/>
      <c r="CS5" s="206"/>
      <c r="CT5" s="206"/>
      <c r="CU5" s="206"/>
      <c r="CV5" s="212"/>
      <c r="CW5" s="212"/>
      <c r="CX5" s="212"/>
      <c r="CY5" s="212"/>
      <c r="CZ5" s="212"/>
      <c r="DA5" s="212"/>
      <c r="DB5" s="212"/>
      <c r="DC5" s="212"/>
      <c r="DD5" s="212"/>
      <c r="DE5" s="212"/>
      <c r="DF5" s="212"/>
      <c r="DG5" s="212"/>
      <c r="DH5" s="212"/>
      <c r="DI5" s="212"/>
      <c r="DJ5" s="212"/>
      <c r="DK5" s="212"/>
    </row>
    <row r="6" spans="56:99" s="213" customFormat="1" ht="11.25" customHeight="1"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5"/>
      <c r="BV6" s="215"/>
      <c r="BW6" s="215"/>
      <c r="BX6" s="215"/>
      <c r="BY6" s="215"/>
      <c r="BZ6" s="215"/>
      <c r="CA6" s="214"/>
      <c r="CB6" s="214"/>
      <c r="CC6" s="215"/>
      <c r="CD6" s="215"/>
      <c r="CE6" s="215"/>
      <c r="CF6" s="215"/>
      <c r="CG6" s="215"/>
      <c r="CH6" s="214"/>
      <c r="CI6" s="214"/>
      <c r="CJ6" s="214"/>
      <c r="CK6" s="214"/>
      <c r="CL6" s="214"/>
      <c r="CM6" s="214"/>
      <c r="CN6" s="214"/>
      <c r="CO6" s="214"/>
      <c r="CP6" s="214"/>
      <c r="CQ6" s="214"/>
      <c r="CR6" s="214"/>
      <c r="CS6" s="214"/>
      <c r="CT6" s="214"/>
      <c r="CU6" s="214"/>
    </row>
    <row r="7" spans="56:99" s="213" customFormat="1" ht="11.25" customHeight="1"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5"/>
      <c r="BV7" s="215"/>
      <c r="BW7" s="215"/>
      <c r="BX7" s="215"/>
      <c r="BY7" s="215"/>
      <c r="BZ7" s="215"/>
      <c r="CA7" s="214"/>
      <c r="CB7" s="214"/>
      <c r="CC7" s="215"/>
      <c r="CD7" s="215"/>
      <c r="CE7" s="215"/>
      <c r="CF7" s="215"/>
      <c r="CG7" s="215"/>
      <c r="CH7" s="214"/>
      <c r="CI7" s="214"/>
      <c r="CJ7" s="214"/>
      <c r="CK7" s="214"/>
      <c r="CL7" s="214"/>
      <c r="CM7" s="214"/>
      <c r="CN7" s="214"/>
      <c r="CO7" s="214"/>
      <c r="CP7" s="214"/>
      <c r="CQ7" s="214"/>
      <c r="CR7" s="214"/>
      <c r="CS7" s="214"/>
      <c r="CT7" s="214"/>
      <c r="CU7" s="214"/>
    </row>
    <row r="8" spans="56:99" s="213" customFormat="1" ht="11.25" customHeight="1">
      <c r="BD8" s="214"/>
      <c r="BE8" s="214"/>
      <c r="BF8" s="214"/>
      <c r="BG8" s="214"/>
      <c r="BH8" s="214"/>
      <c r="BI8" s="214"/>
      <c r="BJ8" s="214"/>
      <c r="BK8" s="214"/>
      <c r="BL8" s="214"/>
      <c r="BM8" s="214"/>
      <c r="BN8" s="214"/>
      <c r="BO8" s="214"/>
      <c r="BP8" s="214"/>
      <c r="BQ8" s="214"/>
      <c r="BR8" s="214"/>
      <c r="BS8" s="214"/>
      <c r="BT8" s="214"/>
      <c r="BU8" s="215"/>
      <c r="BV8" s="215"/>
      <c r="BW8" s="215"/>
      <c r="BX8" s="215"/>
      <c r="BY8" s="215"/>
      <c r="BZ8" s="215"/>
      <c r="CA8" s="214"/>
      <c r="CB8" s="214"/>
      <c r="CC8" s="215"/>
      <c r="CD8" s="215"/>
      <c r="CE8" s="215"/>
      <c r="CF8" s="215"/>
      <c r="CG8" s="215"/>
      <c r="CH8" s="214"/>
      <c r="CI8" s="214"/>
      <c r="CJ8" s="214"/>
      <c r="CK8" s="214"/>
      <c r="CL8" s="214"/>
      <c r="CM8" s="214"/>
      <c r="CN8" s="214"/>
      <c r="CO8" s="214"/>
      <c r="CP8" s="214"/>
      <c r="CQ8" s="214"/>
      <c r="CR8" s="214"/>
      <c r="CS8" s="214"/>
      <c r="CT8" s="214"/>
      <c r="CU8" s="214"/>
    </row>
    <row r="9" spans="56:99" s="213" customFormat="1" ht="4.5" customHeight="1">
      <c r="BD9" s="214"/>
      <c r="BE9" s="214"/>
      <c r="BF9" s="214"/>
      <c r="BG9" s="214"/>
      <c r="BH9" s="214"/>
      <c r="BI9" s="214"/>
      <c r="BJ9" s="214"/>
      <c r="BK9" s="214"/>
      <c r="BL9" s="214"/>
      <c r="BM9" s="214"/>
      <c r="BN9" s="214"/>
      <c r="BO9" s="214"/>
      <c r="BP9" s="214"/>
      <c r="BQ9" s="214"/>
      <c r="BR9" s="214"/>
      <c r="BS9" s="214"/>
      <c r="BT9" s="214"/>
      <c r="BU9" s="215"/>
      <c r="BV9" s="215"/>
      <c r="BW9" s="215"/>
      <c r="BX9" s="215"/>
      <c r="BY9" s="215"/>
      <c r="BZ9" s="215"/>
      <c r="CA9" s="214"/>
      <c r="CB9" s="214"/>
      <c r="CC9" s="215"/>
      <c r="CD9" s="215"/>
      <c r="CE9" s="215"/>
      <c r="CF9" s="215"/>
      <c r="CG9" s="215"/>
      <c r="CH9" s="214"/>
      <c r="CI9" s="214"/>
      <c r="CJ9" s="214"/>
      <c r="CK9" s="214"/>
      <c r="CL9" s="214"/>
      <c r="CM9" s="214"/>
      <c r="CN9" s="214"/>
      <c r="CO9" s="214"/>
      <c r="CP9" s="214"/>
      <c r="CQ9" s="214"/>
      <c r="CR9" s="214"/>
      <c r="CS9" s="214"/>
      <c r="CT9" s="214"/>
      <c r="CU9" s="214"/>
    </row>
    <row r="10" spans="3:99" s="213" customFormat="1" ht="12.75">
      <c r="C10" s="213" t="s">
        <v>207</v>
      </c>
      <c r="BD10" s="214"/>
      <c r="BE10" s="214"/>
      <c r="BF10" s="214"/>
      <c r="BG10" s="214"/>
      <c r="BH10" s="214"/>
      <c r="BI10" s="214"/>
      <c r="BJ10" s="214"/>
      <c r="BK10" s="214"/>
      <c r="BL10" s="214"/>
      <c r="BM10" s="214"/>
      <c r="BN10" s="214"/>
      <c r="BO10" s="214"/>
      <c r="BP10" s="214"/>
      <c r="BQ10" s="214"/>
      <c r="BR10" s="214"/>
      <c r="BS10" s="214"/>
      <c r="BT10" s="214"/>
      <c r="BU10" s="215"/>
      <c r="BV10" s="215"/>
      <c r="BW10" s="215"/>
      <c r="BX10" s="215"/>
      <c r="BY10" s="215"/>
      <c r="BZ10" s="215"/>
      <c r="CA10" s="214"/>
      <c r="CB10" s="214"/>
      <c r="CC10" s="215"/>
      <c r="CD10" s="215"/>
      <c r="CE10" s="215"/>
      <c r="CF10" s="215"/>
      <c r="CG10" s="215"/>
      <c r="CH10" s="214"/>
      <c r="CI10" s="214"/>
      <c r="CJ10" s="214"/>
      <c r="CK10" s="214"/>
      <c r="CL10" s="214"/>
      <c r="CM10" s="214"/>
      <c r="CN10" s="214"/>
      <c r="CO10" s="214"/>
      <c r="CP10" s="214"/>
      <c r="CQ10" s="214"/>
      <c r="CR10" s="214"/>
      <c r="CS10" s="214"/>
      <c r="CT10" s="214"/>
      <c r="CU10" s="214"/>
    </row>
    <row r="11" spans="2:116" s="213" customFormat="1" ht="23.25">
      <c r="B11" s="450" t="s">
        <v>99</v>
      </c>
      <c r="C11" s="450"/>
      <c r="D11" s="450"/>
      <c r="E11" s="450"/>
      <c r="F11" s="450"/>
      <c r="G11" s="450"/>
      <c r="H11" s="450"/>
      <c r="I11" s="450"/>
      <c r="J11" s="450"/>
      <c r="K11" s="450"/>
      <c r="L11" s="450"/>
      <c r="M11" s="450"/>
      <c r="N11" s="450"/>
      <c r="O11" s="450"/>
      <c r="P11" s="450"/>
      <c r="Q11" s="450"/>
      <c r="R11" s="450"/>
      <c r="S11" s="450"/>
      <c r="T11" s="450"/>
      <c r="U11" s="450"/>
      <c r="V11" s="450"/>
      <c r="W11" s="450"/>
      <c r="X11" s="450"/>
      <c r="Y11" s="450"/>
      <c r="Z11" s="450"/>
      <c r="AA11" s="450"/>
      <c r="AB11" s="450"/>
      <c r="AC11" s="450"/>
      <c r="AD11" s="450"/>
      <c r="AE11" s="450"/>
      <c r="AF11" s="450"/>
      <c r="AG11" s="450"/>
      <c r="AH11" s="450"/>
      <c r="AI11" s="450"/>
      <c r="AJ11" s="450"/>
      <c r="AK11" s="450"/>
      <c r="AL11" s="450"/>
      <c r="AM11" s="450"/>
      <c r="AN11" s="450"/>
      <c r="AO11" s="450"/>
      <c r="AP11" s="450"/>
      <c r="AQ11" s="450"/>
      <c r="AR11" s="450"/>
      <c r="AS11" s="450"/>
      <c r="AT11" s="450"/>
      <c r="AU11" s="450"/>
      <c r="AV11" s="450"/>
      <c r="AW11" s="450"/>
      <c r="AX11" s="450"/>
      <c r="AY11" s="450"/>
      <c r="AZ11" s="450"/>
      <c r="BA11" s="450"/>
      <c r="BB11" s="450"/>
      <c r="BC11" s="450"/>
      <c r="BD11" s="214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7"/>
      <c r="BV11" s="218"/>
      <c r="BW11" s="218"/>
      <c r="BX11" s="218"/>
      <c r="BY11" s="218"/>
      <c r="BZ11" s="218"/>
      <c r="CA11" s="219"/>
      <c r="CB11" s="219"/>
      <c r="CC11" s="215"/>
      <c r="CD11" s="215"/>
      <c r="CE11" s="215"/>
      <c r="CF11" s="215"/>
      <c r="CG11" s="215"/>
      <c r="CH11" s="214"/>
      <c r="CI11" s="214"/>
      <c r="CJ11" s="214"/>
      <c r="CK11" s="214"/>
      <c r="CL11" s="214"/>
      <c r="CM11" s="214"/>
      <c r="CN11" s="214"/>
      <c r="CO11" s="214"/>
      <c r="CP11" s="214"/>
      <c r="CQ11" s="214"/>
      <c r="CR11" s="214"/>
      <c r="CS11" s="214"/>
      <c r="CT11" s="214"/>
      <c r="CU11" s="214"/>
      <c r="CV11" s="220"/>
      <c r="CW11" s="220"/>
      <c r="CX11" s="220"/>
      <c r="CY11" s="220"/>
      <c r="CZ11" s="220"/>
      <c r="DA11" s="220"/>
      <c r="DB11" s="220"/>
      <c r="DC11" s="220"/>
      <c r="DD11" s="220"/>
      <c r="DE11" s="220"/>
      <c r="DF11" s="220"/>
      <c r="DG11" s="220"/>
      <c r="DH11" s="220"/>
      <c r="DI11" s="220"/>
      <c r="DJ11" s="220"/>
      <c r="DK11" s="220"/>
      <c r="DL11" s="215"/>
    </row>
    <row r="12" spans="7:147" s="221" customFormat="1" ht="4.5" customHeight="1" thickBot="1">
      <c r="G12" s="222"/>
      <c r="H12" s="223"/>
      <c r="I12" s="223"/>
      <c r="J12" s="223"/>
      <c r="K12" s="223"/>
      <c r="L12" s="223"/>
      <c r="M12" s="215"/>
      <c r="T12" s="222"/>
      <c r="U12" s="224"/>
      <c r="V12" s="224"/>
      <c r="W12" s="224"/>
      <c r="X12" s="225"/>
      <c r="Y12" s="225"/>
      <c r="Z12" s="225"/>
      <c r="AA12" s="225"/>
      <c r="AB12" s="225"/>
      <c r="AC12" s="215"/>
      <c r="AK12" s="222"/>
      <c r="AL12" s="225"/>
      <c r="AM12" s="225"/>
      <c r="AN12" s="225"/>
      <c r="AO12" s="225"/>
      <c r="AP12" s="225"/>
      <c r="AQ12" s="215"/>
      <c r="BE12" s="226"/>
      <c r="BF12" s="226"/>
      <c r="BG12" s="226"/>
      <c r="BH12" s="226"/>
      <c r="BI12" s="226"/>
      <c r="BJ12" s="226"/>
      <c r="BK12" s="226"/>
      <c r="BL12" s="226"/>
      <c r="BM12" s="208"/>
      <c r="BN12" s="208"/>
      <c r="BO12" s="208"/>
      <c r="BP12" s="208"/>
      <c r="BQ12" s="208"/>
      <c r="BR12" s="208"/>
      <c r="BS12" s="208"/>
      <c r="BT12" s="208"/>
      <c r="BU12" s="208"/>
      <c r="BV12" s="208"/>
      <c r="BW12" s="208"/>
      <c r="BX12" s="208"/>
      <c r="BY12" s="208"/>
      <c r="BZ12" s="208"/>
      <c r="CA12" s="227"/>
      <c r="CB12" s="207"/>
      <c r="CC12" s="228"/>
      <c r="CD12" s="228"/>
      <c r="CE12" s="228"/>
      <c r="CF12" s="228"/>
      <c r="CG12" s="228"/>
      <c r="CH12" s="207"/>
      <c r="CI12" s="207"/>
      <c r="CJ12" s="229"/>
      <c r="CK12" s="229"/>
      <c r="CL12" s="229"/>
      <c r="CM12" s="229"/>
      <c r="CN12" s="229"/>
      <c r="CO12" s="229"/>
      <c r="CP12" s="229"/>
      <c r="CQ12" s="229"/>
      <c r="CR12" s="229"/>
      <c r="CS12" s="206"/>
      <c r="CT12" s="206"/>
      <c r="CU12" s="206"/>
      <c r="CV12" s="206"/>
      <c r="CW12" s="206"/>
      <c r="CX12" s="206"/>
      <c r="CY12" s="230"/>
      <c r="CZ12" s="230"/>
      <c r="DA12" s="230"/>
      <c r="DB12" s="230"/>
      <c r="DC12" s="230"/>
      <c r="DD12" s="230"/>
      <c r="DE12" s="230"/>
      <c r="DF12" s="230"/>
      <c r="DG12" s="230"/>
      <c r="DH12" s="230"/>
      <c r="DI12" s="230"/>
      <c r="DJ12" s="230"/>
      <c r="DK12" s="230"/>
      <c r="DL12" s="230"/>
      <c r="DM12" s="230"/>
      <c r="DN12" s="230"/>
      <c r="DO12" s="230"/>
      <c r="DP12" s="230"/>
      <c r="DQ12" s="230"/>
      <c r="DR12" s="230"/>
      <c r="DS12" s="230"/>
      <c r="DT12" s="230"/>
      <c r="DU12" s="230"/>
      <c r="DV12" s="230"/>
      <c r="DW12" s="230"/>
      <c r="DX12" s="230"/>
      <c r="DY12" s="230"/>
      <c r="DZ12" s="230"/>
      <c r="EA12" s="230"/>
      <c r="EB12" s="230"/>
      <c r="EC12" s="230"/>
      <c r="ED12" s="230"/>
      <c r="EE12" s="230"/>
      <c r="EF12" s="230"/>
      <c r="EG12" s="230"/>
      <c r="EH12" s="230"/>
      <c r="EI12" s="230"/>
      <c r="EJ12" s="230"/>
      <c r="EK12" s="230"/>
      <c r="EL12" s="230"/>
      <c r="EM12" s="230"/>
      <c r="EN12" s="230"/>
      <c r="EO12" s="230"/>
      <c r="EP12" s="230"/>
      <c r="EQ12" s="230"/>
    </row>
    <row r="13" spans="2:102" ht="19.5" customHeight="1" thickBot="1">
      <c r="B13" s="451" t="s">
        <v>5</v>
      </c>
      <c r="C13" s="452"/>
      <c r="D13" s="453" t="s">
        <v>6</v>
      </c>
      <c r="E13" s="454"/>
      <c r="F13" s="454"/>
      <c r="G13" s="454"/>
      <c r="H13" s="454"/>
      <c r="I13" s="455"/>
      <c r="J13" s="456" t="s">
        <v>7</v>
      </c>
      <c r="K13" s="457"/>
      <c r="L13" s="457"/>
      <c r="M13" s="457"/>
      <c r="N13" s="458"/>
      <c r="O13" s="456" t="s">
        <v>80</v>
      </c>
      <c r="P13" s="457"/>
      <c r="Q13" s="457"/>
      <c r="R13" s="457"/>
      <c r="S13" s="457"/>
      <c r="T13" s="457"/>
      <c r="U13" s="457"/>
      <c r="V13" s="457"/>
      <c r="W13" s="457"/>
      <c r="X13" s="457"/>
      <c r="Y13" s="457"/>
      <c r="Z13" s="457"/>
      <c r="AA13" s="457"/>
      <c r="AB13" s="457"/>
      <c r="AC13" s="457"/>
      <c r="AD13" s="457"/>
      <c r="AE13" s="457"/>
      <c r="AF13" s="457"/>
      <c r="AG13" s="457"/>
      <c r="AH13" s="457"/>
      <c r="AI13" s="457"/>
      <c r="AJ13" s="457"/>
      <c r="AK13" s="457"/>
      <c r="AL13" s="457"/>
      <c r="AM13" s="457"/>
      <c r="AN13" s="457"/>
      <c r="AO13" s="457"/>
      <c r="AP13" s="457"/>
      <c r="AQ13" s="457"/>
      <c r="AR13" s="457"/>
      <c r="AS13" s="457"/>
      <c r="AT13" s="457"/>
      <c r="AU13" s="457"/>
      <c r="AV13" s="458"/>
      <c r="AW13" s="456" t="s">
        <v>9</v>
      </c>
      <c r="AX13" s="457"/>
      <c r="AY13" s="457"/>
      <c r="AZ13" s="457"/>
      <c r="BA13" s="458"/>
      <c r="BB13" s="456"/>
      <c r="BC13" s="459"/>
      <c r="BM13" s="193"/>
      <c r="BN13" s="193"/>
      <c r="BO13" s="193"/>
      <c r="BP13" s="193"/>
      <c r="BQ13" s="193"/>
      <c r="BR13" s="193"/>
      <c r="BS13" s="193"/>
      <c r="BT13" s="193"/>
      <c r="BU13" s="193"/>
      <c r="BV13" s="193"/>
      <c r="BW13" s="193"/>
      <c r="BX13" s="193"/>
      <c r="BY13" s="193"/>
      <c r="BZ13" s="193"/>
      <c r="CB13" s="192"/>
      <c r="CC13" s="232"/>
      <c r="CD13" s="232"/>
      <c r="CE13" s="232"/>
      <c r="CF13" s="232"/>
      <c r="CG13" s="232"/>
      <c r="CH13" s="192"/>
      <c r="CI13" s="192"/>
      <c r="CJ13" s="233"/>
      <c r="CK13" s="233"/>
      <c r="CL13" s="233"/>
      <c r="CM13" s="233"/>
      <c r="CN13" s="233"/>
      <c r="CO13" s="233"/>
      <c r="CP13" s="233"/>
      <c r="CQ13" s="233"/>
      <c r="CR13" s="233"/>
      <c r="CS13" s="191"/>
      <c r="CT13" s="191"/>
      <c r="CU13" s="191"/>
      <c r="CV13" s="191"/>
      <c r="CW13" s="191"/>
      <c r="CX13" s="191"/>
    </row>
    <row r="14" spans="2:102" ht="18" customHeight="1">
      <c r="B14" s="424">
        <v>1</v>
      </c>
      <c r="C14" s="425"/>
      <c r="D14" s="428">
        <v>1</v>
      </c>
      <c r="E14" s="417"/>
      <c r="F14" s="417"/>
      <c r="G14" s="417"/>
      <c r="H14" s="417"/>
      <c r="I14" s="418"/>
      <c r="J14" s="430">
        <v>0.6951388888888889</v>
      </c>
      <c r="K14" s="431"/>
      <c r="L14" s="431"/>
      <c r="M14" s="431"/>
      <c r="N14" s="432"/>
      <c r="O14" s="436" t="str">
        <f>IF(ISBLANK('Achtelfinale 1-16'!$AZ$14),"",'Achtelfinale 1-16'!$CA$14)</f>
        <v>FC Schalke 04</v>
      </c>
      <c r="P14" s="437"/>
      <c r="Q14" s="437"/>
      <c r="R14" s="437"/>
      <c r="S14" s="437"/>
      <c r="T14" s="437"/>
      <c r="U14" s="437"/>
      <c r="V14" s="437"/>
      <c r="W14" s="437"/>
      <c r="X14" s="437"/>
      <c r="Y14" s="437"/>
      <c r="Z14" s="437"/>
      <c r="AA14" s="437"/>
      <c r="AB14" s="437"/>
      <c r="AC14" s="437"/>
      <c r="AD14" s="437"/>
      <c r="AE14" s="234" t="s">
        <v>11</v>
      </c>
      <c r="AF14" s="437" t="str">
        <f>IF(ISBLANK('Achtelfinale 1-16'!$AZ$18),"",'Achtelfinale 1-16'!$CA$18)</f>
        <v>HJK Helsinki II (FI)</v>
      </c>
      <c r="AG14" s="437"/>
      <c r="AH14" s="437"/>
      <c r="AI14" s="437"/>
      <c r="AJ14" s="437"/>
      <c r="AK14" s="437"/>
      <c r="AL14" s="437"/>
      <c r="AM14" s="437"/>
      <c r="AN14" s="437"/>
      <c r="AO14" s="437"/>
      <c r="AP14" s="437"/>
      <c r="AQ14" s="437"/>
      <c r="AR14" s="437"/>
      <c r="AS14" s="437"/>
      <c r="AT14" s="437"/>
      <c r="AU14" s="437"/>
      <c r="AV14" s="438"/>
      <c r="AW14" s="439">
        <v>3</v>
      </c>
      <c r="AX14" s="413"/>
      <c r="AY14" s="413" t="s">
        <v>12</v>
      </c>
      <c r="AZ14" s="413">
        <v>0</v>
      </c>
      <c r="BA14" s="415"/>
      <c r="BB14" s="417"/>
      <c r="BC14" s="418"/>
      <c r="BM14" s="193"/>
      <c r="BN14" s="193"/>
      <c r="BO14" s="193"/>
      <c r="BP14" s="193"/>
      <c r="BQ14" s="193"/>
      <c r="BR14" s="193"/>
      <c r="BS14" s="193"/>
      <c r="BT14" s="193"/>
      <c r="BU14" s="193"/>
      <c r="BV14" s="193"/>
      <c r="BW14" s="193"/>
      <c r="BX14" s="193"/>
      <c r="BY14" s="193"/>
      <c r="BZ14" s="193"/>
      <c r="CA14" s="235" t="str">
        <f>IF(ISBLANK($AZ$14)," ",IF($AW$14&lt;$AZ$14,$AF$14,IF($AZ$14&lt;$AW$14,$O$14)))</f>
        <v>FC Schalke 04</v>
      </c>
      <c r="CB14" s="235" t="str">
        <f>IF(ISBLANK($AZ$14)," ",IF($AW$14&gt;$AZ$14,$AF$14,IF($AZ$14&gt;$AW$14,$O$14)))</f>
        <v>HJK Helsinki II (FI)</v>
      </c>
      <c r="CC14" s="236"/>
      <c r="CD14" s="236"/>
      <c r="CE14" s="236"/>
      <c r="CF14" s="236"/>
      <c r="CG14" s="236"/>
      <c r="CH14" s="237"/>
      <c r="CI14" s="237"/>
      <c r="CJ14" s="237"/>
      <c r="CK14" s="237"/>
      <c r="CL14" s="237"/>
      <c r="CM14" s="237"/>
      <c r="CN14" s="237"/>
      <c r="CO14" s="237"/>
      <c r="CP14" s="237"/>
      <c r="CQ14" s="233"/>
      <c r="CR14" s="233"/>
      <c r="CS14" s="191"/>
      <c r="CT14" s="191"/>
      <c r="CU14" s="191"/>
      <c r="CV14" s="191"/>
      <c r="CW14" s="191"/>
      <c r="CX14" s="191"/>
    </row>
    <row r="15" spans="2:102" ht="12" customHeight="1" thickBot="1">
      <c r="B15" s="426"/>
      <c r="C15" s="427"/>
      <c r="D15" s="429"/>
      <c r="E15" s="419"/>
      <c r="F15" s="419"/>
      <c r="G15" s="419"/>
      <c r="H15" s="419"/>
      <c r="I15" s="420"/>
      <c r="J15" s="433"/>
      <c r="K15" s="434"/>
      <c r="L15" s="434"/>
      <c r="M15" s="434"/>
      <c r="N15" s="435"/>
      <c r="O15" s="421" t="s">
        <v>81</v>
      </c>
      <c r="P15" s="422"/>
      <c r="Q15" s="422"/>
      <c r="R15" s="422"/>
      <c r="S15" s="422"/>
      <c r="T15" s="422"/>
      <c r="U15" s="422"/>
      <c r="V15" s="422"/>
      <c r="W15" s="422"/>
      <c r="X15" s="422"/>
      <c r="Y15" s="422"/>
      <c r="Z15" s="422"/>
      <c r="AA15" s="422"/>
      <c r="AB15" s="422"/>
      <c r="AC15" s="422"/>
      <c r="AD15" s="422"/>
      <c r="AE15" s="238"/>
      <c r="AF15" s="422" t="s">
        <v>82</v>
      </c>
      <c r="AG15" s="422"/>
      <c r="AH15" s="422"/>
      <c r="AI15" s="422"/>
      <c r="AJ15" s="422"/>
      <c r="AK15" s="422"/>
      <c r="AL15" s="422"/>
      <c r="AM15" s="422"/>
      <c r="AN15" s="422"/>
      <c r="AO15" s="422"/>
      <c r="AP15" s="422"/>
      <c r="AQ15" s="422"/>
      <c r="AR15" s="422"/>
      <c r="AS15" s="422"/>
      <c r="AT15" s="422"/>
      <c r="AU15" s="422"/>
      <c r="AV15" s="423"/>
      <c r="AW15" s="440"/>
      <c r="AX15" s="414"/>
      <c r="AY15" s="414"/>
      <c r="AZ15" s="414"/>
      <c r="BA15" s="416"/>
      <c r="BB15" s="419"/>
      <c r="BC15" s="420"/>
      <c r="BM15" s="193"/>
      <c r="BN15" s="193"/>
      <c r="BO15" s="193"/>
      <c r="BP15" s="193"/>
      <c r="BQ15" s="193"/>
      <c r="BR15" s="193"/>
      <c r="BS15" s="193"/>
      <c r="BT15" s="193"/>
      <c r="BU15" s="193"/>
      <c r="BV15" s="193"/>
      <c r="BW15" s="193"/>
      <c r="BX15" s="193"/>
      <c r="BY15" s="193"/>
      <c r="BZ15" s="193"/>
      <c r="CA15" s="235"/>
      <c r="CB15" s="235"/>
      <c r="CC15" s="232"/>
      <c r="CD15" s="232"/>
      <c r="CE15" s="232"/>
      <c r="CF15" s="232"/>
      <c r="CG15" s="232"/>
      <c r="CH15" s="192"/>
      <c r="CI15" s="192"/>
      <c r="CJ15" s="233"/>
      <c r="CK15" s="233"/>
      <c r="CL15" s="233"/>
      <c r="CM15" s="233"/>
      <c r="CN15" s="233"/>
      <c r="CO15" s="233"/>
      <c r="CP15" s="233"/>
      <c r="CQ15" s="233"/>
      <c r="CR15" s="233"/>
      <c r="CS15" s="191"/>
      <c r="CT15" s="191"/>
      <c r="CU15" s="191"/>
      <c r="CV15" s="191"/>
      <c r="CW15" s="191"/>
      <c r="CX15" s="191"/>
    </row>
    <row r="16" spans="65:102" ht="15" customHeight="1" thickBot="1">
      <c r="BM16" s="193"/>
      <c r="BN16" s="193"/>
      <c r="BO16" s="193"/>
      <c r="BP16" s="193"/>
      <c r="BQ16" s="193"/>
      <c r="BR16" s="193"/>
      <c r="BS16" s="193"/>
      <c r="BT16" s="193"/>
      <c r="BU16" s="193"/>
      <c r="BV16" s="193"/>
      <c r="BW16" s="193"/>
      <c r="BX16" s="193"/>
      <c r="BY16" s="193"/>
      <c r="BZ16" s="193"/>
      <c r="CA16" s="235"/>
      <c r="CB16" s="235"/>
      <c r="CC16" s="232"/>
      <c r="CD16" s="232"/>
      <c r="CE16" s="232"/>
      <c r="CF16" s="232"/>
      <c r="CG16" s="232"/>
      <c r="CH16" s="192"/>
      <c r="CI16" s="192"/>
      <c r="CJ16" s="233"/>
      <c r="CK16" s="233"/>
      <c r="CL16" s="233"/>
      <c r="CM16" s="233"/>
      <c r="CN16" s="233"/>
      <c r="CO16" s="233"/>
      <c r="CP16" s="233"/>
      <c r="CQ16" s="233"/>
      <c r="CR16" s="233"/>
      <c r="CS16" s="191"/>
      <c r="CT16" s="191"/>
      <c r="CU16" s="191"/>
      <c r="CV16" s="191"/>
      <c r="CW16" s="191"/>
      <c r="CX16" s="191"/>
    </row>
    <row r="17" spans="2:102" ht="19.5" customHeight="1" thickBot="1">
      <c r="B17" s="451" t="s">
        <v>5</v>
      </c>
      <c r="C17" s="452"/>
      <c r="D17" s="453" t="s">
        <v>6</v>
      </c>
      <c r="E17" s="454"/>
      <c r="F17" s="454"/>
      <c r="G17" s="454"/>
      <c r="H17" s="454"/>
      <c r="I17" s="455"/>
      <c r="J17" s="456" t="s">
        <v>7</v>
      </c>
      <c r="K17" s="457"/>
      <c r="L17" s="457"/>
      <c r="M17" s="457"/>
      <c r="N17" s="458"/>
      <c r="O17" s="456" t="s">
        <v>83</v>
      </c>
      <c r="P17" s="457"/>
      <c r="Q17" s="457"/>
      <c r="R17" s="457"/>
      <c r="S17" s="457"/>
      <c r="T17" s="457"/>
      <c r="U17" s="457"/>
      <c r="V17" s="457"/>
      <c r="W17" s="457"/>
      <c r="X17" s="457"/>
      <c r="Y17" s="457"/>
      <c r="Z17" s="457"/>
      <c r="AA17" s="457"/>
      <c r="AB17" s="457"/>
      <c r="AC17" s="457"/>
      <c r="AD17" s="457"/>
      <c r="AE17" s="457"/>
      <c r="AF17" s="457"/>
      <c r="AG17" s="457"/>
      <c r="AH17" s="457"/>
      <c r="AI17" s="457"/>
      <c r="AJ17" s="457"/>
      <c r="AK17" s="457"/>
      <c r="AL17" s="457"/>
      <c r="AM17" s="457"/>
      <c r="AN17" s="457"/>
      <c r="AO17" s="457"/>
      <c r="AP17" s="457"/>
      <c r="AQ17" s="457"/>
      <c r="AR17" s="457"/>
      <c r="AS17" s="457"/>
      <c r="AT17" s="457"/>
      <c r="AU17" s="457"/>
      <c r="AV17" s="458"/>
      <c r="AW17" s="456" t="s">
        <v>9</v>
      </c>
      <c r="AX17" s="457"/>
      <c r="AY17" s="457"/>
      <c r="AZ17" s="457"/>
      <c r="BA17" s="458"/>
      <c r="BB17" s="456"/>
      <c r="BC17" s="459"/>
      <c r="BM17" s="193"/>
      <c r="BN17" s="193"/>
      <c r="BO17" s="193"/>
      <c r="BP17" s="193"/>
      <c r="BQ17" s="193"/>
      <c r="BR17" s="193"/>
      <c r="BS17" s="193"/>
      <c r="BT17" s="193"/>
      <c r="BU17" s="193"/>
      <c r="BV17" s="193"/>
      <c r="BW17" s="193"/>
      <c r="BX17" s="193"/>
      <c r="BY17" s="193"/>
      <c r="BZ17" s="193"/>
      <c r="CA17" s="235"/>
      <c r="CB17" s="235"/>
      <c r="CC17" s="232"/>
      <c r="CD17" s="232"/>
      <c r="CE17" s="232"/>
      <c r="CF17" s="232"/>
      <c r="CG17" s="232"/>
      <c r="CH17" s="192"/>
      <c r="CI17" s="192"/>
      <c r="CJ17" s="233"/>
      <c r="CK17" s="233"/>
      <c r="CL17" s="233"/>
      <c r="CM17" s="233"/>
      <c r="CN17" s="233"/>
      <c r="CO17" s="233"/>
      <c r="CP17" s="233"/>
      <c r="CQ17" s="233"/>
      <c r="CR17" s="233"/>
      <c r="CS17" s="191"/>
      <c r="CT17" s="191"/>
      <c r="CU17" s="191"/>
      <c r="CV17" s="191"/>
      <c r="CW17" s="191"/>
      <c r="CX17" s="191"/>
    </row>
    <row r="18" spans="2:102" ht="18" customHeight="1">
      <c r="B18" s="424">
        <v>2</v>
      </c>
      <c r="C18" s="425"/>
      <c r="D18" s="428">
        <v>2</v>
      </c>
      <c r="E18" s="417"/>
      <c r="F18" s="417"/>
      <c r="G18" s="417"/>
      <c r="H18" s="417"/>
      <c r="I18" s="418"/>
      <c r="J18" s="430">
        <v>0.6951388888888889</v>
      </c>
      <c r="K18" s="431"/>
      <c r="L18" s="431"/>
      <c r="M18" s="431"/>
      <c r="N18" s="432"/>
      <c r="O18" s="436" t="str">
        <f>IF(ISBLANK('Achtelfinale 1-16'!$AZ$22),"",'Achtelfinale 1-16'!$CA$22)</f>
        <v>MSV Duisburg</v>
      </c>
      <c r="P18" s="437"/>
      <c r="Q18" s="437"/>
      <c r="R18" s="437"/>
      <c r="S18" s="437"/>
      <c r="T18" s="437"/>
      <c r="U18" s="437"/>
      <c r="V18" s="437"/>
      <c r="W18" s="437"/>
      <c r="X18" s="437"/>
      <c r="Y18" s="437"/>
      <c r="Z18" s="437"/>
      <c r="AA18" s="437"/>
      <c r="AB18" s="437"/>
      <c r="AC18" s="437"/>
      <c r="AD18" s="437"/>
      <c r="AE18" s="234" t="s">
        <v>11</v>
      </c>
      <c r="AF18" s="437" t="str">
        <f>IF(ISBLANK('Achtelfinale 1-16'!$AZ$26),"",'Achtelfinale 1-16'!$CA$26)</f>
        <v>HJK Helsinki I (FI)</v>
      </c>
      <c r="AG18" s="437"/>
      <c r="AH18" s="437"/>
      <c r="AI18" s="437"/>
      <c r="AJ18" s="437"/>
      <c r="AK18" s="437"/>
      <c r="AL18" s="437"/>
      <c r="AM18" s="437"/>
      <c r="AN18" s="437"/>
      <c r="AO18" s="437"/>
      <c r="AP18" s="437"/>
      <c r="AQ18" s="437"/>
      <c r="AR18" s="437"/>
      <c r="AS18" s="437"/>
      <c r="AT18" s="437"/>
      <c r="AU18" s="437"/>
      <c r="AV18" s="438"/>
      <c r="AW18" s="439">
        <v>1</v>
      </c>
      <c r="AX18" s="413"/>
      <c r="AY18" s="413" t="s">
        <v>12</v>
      </c>
      <c r="AZ18" s="413">
        <v>4</v>
      </c>
      <c r="BA18" s="415"/>
      <c r="BB18" s="417"/>
      <c r="BC18" s="418"/>
      <c r="BM18" s="193"/>
      <c r="BN18" s="193"/>
      <c r="BO18" s="193"/>
      <c r="BP18" s="193"/>
      <c r="BQ18" s="193"/>
      <c r="BR18" s="193"/>
      <c r="BS18" s="193"/>
      <c r="BT18" s="193"/>
      <c r="BU18" s="193"/>
      <c r="BV18" s="193"/>
      <c r="BW18" s="193"/>
      <c r="BX18" s="193"/>
      <c r="BY18" s="193"/>
      <c r="BZ18" s="193"/>
      <c r="CA18" s="235" t="str">
        <f>IF(ISBLANK($AZ$18)," ",IF($AW$18&lt;$AZ$18,$AF$18,IF($AZ$18&lt;$AW$18,$O$18)))</f>
        <v>HJK Helsinki I (FI)</v>
      </c>
      <c r="CB18" s="235" t="str">
        <f>IF(ISBLANK($AZ$18)," ",IF($AW$18&gt;$AZ$18,$AF$18,IF($AZ$18&gt;$AW$18,$O$18)))</f>
        <v>MSV Duisburg</v>
      </c>
      <c r="CC18" s="232"/>
      <c r="CD18" s="232"/>
      <c r="CE18" s="232"/>
      <c r="CF18" s="232"/>
      <c r="CG18" s="232"/>
      <c r="CH18" s="192"/>
      <c r="CI18" s="192"/>
      <c r="CJ18" s="233"/>
      <c r="CK18" s="233"/>
      <c r="CL18" s="233"/>
      <c r="CM18" s="233"/>
      <c r="CN18" s="233"/>
      <c r="CO18" s="233"/>
      <c r="CP18" s="233"/>
      <c r="CQ18" s="233"/>
      <c r="CR18" s="233"/>
      <c r="CS18" s="191"/>
      <c r="CT18" s="191"/>
      <c r="CU18" s="191"/>
      <c r="CV18" s="191"/>
      <c r="CW18" s="191"/>
      <c r="CX18" s="191"/>
    </row>
    <row r="19" spans="2:102" ht="12" customHeight="1" thickBot="1">
      <c r="B19" s="426"/>
      <c r="C19" s="427"/>
      <c r="D19" s="429"/>
      <c r="E19" s="419"/>
      <c r="F19" s="419"/>
      <c r="G19" s="419"/>
      <c r="H19" s="419"/>
      <c r="I19" s="420"/>
      <c r="J19" s="433"/>
      <c r="K19" s="434"/>
      <c r="L19" s="434"/>
      <c r="M19" s="434"/>
      <c r="N19" s="435"/>
      <c r="O19" s="421" t="s">
        <v>84</v>
      </c>
      <c r="P19" s="422"/>
      <c r="Q19" s="422"/>
      <c r="R19" s="422"/>
      <c r="S19" s="422"/>
      <c r="T19" s="422"/>
      <c r="U19" s="422"/>
      <c r="V19" s="422"/>
      <c r="W19" s="422"/>
      <c r="X19" s="422"/>
      <c r="Y19" s="422"/>
      <c r="Z19" s="422"/>
      <c r="AA19" s="422"/>
      <c r="AB19" s="422"/>
      <c r="AC19" s="422"/>
      <c r="AD19" s="422"/>
      <c r="AE19" s="238"/>
      <c r="AF19" s="422" t="s">
        <v>85</v>
      </c>
      <c r="AG19" s="422"/>
      <c r="AH19" s="422"/>
      <c r="AI19" s="422"/>
      <c r="AJ19" s="422"/>
      <c r="AK19" s="422"/>
      <c r="AL19" s="422"/>
      <c r="AM19" s="422"/>
      <c r="AN19" s="422"/>
      <c r="AO19" s="422"/>
      <c r="AP19" s="422"/>
      <c r="AQ19" s="422"/>
      <c r="AR19" s="422"/>
      <c r="AS19" s="422"/>
      <c r="AT19" s="422"/>
      <c r="AU19" s="422"/>
      <c r="AV19" s="423"/>
      <c r="AW19" s="440"/>
      <c r="AX19" s="414"/>
      <c r="AY19" s="414"/>
      <c r="AZ19" s="414"/>
      <c r="BA19" s="416"/>
      <c r="BB19" s="419"/>
      <c r="BC19" s="420"/>
      <c r="BM19" s="193"/>
      <c r="BN19" s="193"/>
      <c r="BO19" s="193"/>
      <c r="BP19" s="193"/>
      <c r="BQ19" s="193"/>
      <c r="BR19" s="193"/>
      <c r="BS19" s="193"/>
      <c r="BT19" s="193"/>
      <c r="BU19" s="193"/>
      <c r="BV19" s="193"/>
      <c r="BW19" s="193"/>
      <c r="BX19" s="193"/>
      <c r="BY19" s="193"/>
      <c r="BZ19" s="193"/>
      <c r="CA19" s="235"/>
      <c r="CB19" s="192"/>
      <c r="CC19" s="232"/>
      <c r="CD19" s="232"/>
      <c r="CE19" s="232"/>
      <c r="CF19" s="232"/>
      <c r="CG19" s="232"/>
      <c r="CH19" s="192"/>
      <c r="CI19" s="192"/>
      <c r="CJ19" s="233"/>
      <c r="CK19" s="233"/>
      <c r="CL19" s="233"/>
      <c r="CM19" s="233"/>
      <c r="CN19" s="233"/>
      <c r="CO19" s="233"/>
      <c r="CP19" s="233"/>
      <c r="CQ19" s="233"/>
      <c r="CR19" s="233"/>
      <c r="CS19" s="191"/>
      <c r="CT19" s="191"/>
      <c r="CU19" s="191"/>
      <c r="CV19" s="191"/>
      <c r="CW19" s="191"/>
      <c r="CX19" s="191"/>
    </row>
    <row r="20" spans="7:147" s="221" customFormat="1" ht="15" customHeight="1" thickBot="1">
      <c r="G20" s="222"/>
      <c r="H20" s="223"/>
      <c r="I20" s="223"/>
      <c r="J20" s="223"/>
      <c r="K20" s="223"/>
      <c r="L20" s="223"/>
      <c r="M20" s="215"/>
      <c r="T20" s="222"/>
      <c r="U20" s="224"/>
      <c r="V20" s="224"/>
      <c r="W20" s="224"/>
      <c r="X20" s="225"/>
      <c r="Y20" s="225"/>
      <c r="Z20" s="225"/>
      <c r="AA20" s="225"/>
      <c r="AB20" s="225"/>
      <c r="AC20" s="215"/>
      <c r="AK20" s="222"/>
      <c r="AL20" s="225"/>
      <c r="AM20" s="225"/>
      <c r="AN20" s="225"/>
      <c r="AO20" s="225"/>
      <c r="AP20" s="225"/>
      <c r="AQ20" s="215"/>
      <c r="BE20" s="226"/>
      <c r="BF20" s="226"/>
      <c r="BG20" s="226"/>
      <c r="BH20" s="226"/>
      <c r="BI20" s="226"/>
      <c r="BJ20" s="226"/>
      <c r="BK20" s="226"/>
      <c r="BL20" s="226"/>
      <c r="BM20" s="208"/>
      <c r="BN20" s="208"/>
      <c r="BO20" s="208"/>
      <c r="BP20" s="208"/>
      <c r="BQ20" s="208"/>
      <c r="BR20" s="208"/>
      <c r="BS20" s="208"/>
      <c r="BT20" s="208"/>
      <c r="BU20" s="208"/>
      <c r="BV20" s="208"/>
      <c r="BW20" s="208"/>
      <c r="BX20" s="208"/>
      <c r="BY20" s="208"/>
      <c r="BZ20" s="208"/>
      <c r="CA20" s="235"/>
      <c r="CB20" s="207"/>
      <c r="CC20" s="228"/>
      <c r="CD20" s="228"/>
      <c r="CE20" s="228"/>
      <c r="CF20" s="228"/>
      <c r="CG20" s="228"/>
      <c r="CH20" s="207"/>
      <c r="CI20" s="207"/>
      <c r="CJ20" s="229"/>
      <c r="CK20" s="229"/>
      <c r="CL20" s="229"/>
      <c r="CM20" s="229"/>
      <c r="CN20" s="229"/>
      <c r="CO20" s="229"/>
      <c r="CP20" s="229"/>
      <c r="CQ20" s="229"/>
      <c r="CR20" s="229"/>
      <c r="CS20" s="206"/>
      <c r="CT20" s="206"/>
      <c r="CU20" s="206"/>
      <c r="CV20" s="206"/>
      <c r="CW20" s="206"/>
      <c r="CX20" s="206"/>
      <c r="CY20" s="230"/>
      <c r="CZ20" s="230"/>
      <c r="DA20" s="230"/>
      <c r="DB20" s="230"/>
      <c r="DC20" s="230"/>
      <c r="DD20" s="230"/>
      <c r="DE20" s="230"/>
      <c r="DF20" s="230"/>
      <c r="DG20" s="230"/>
      <c r="DH20" s="230"/>
      <c r="DI20" s="230"/>
      <c r="DJ20" s="230"/>
      <c r="DK20" s="230"/>
      <c r="DL20" s="230"/>
      <c r="DM20" s="230"/>
      <c r="DN20" s="230"/>
      <c r="DO20" s="230"/>
      <c r="DP20" s="230"/>
      <c r="DQ20" s="230"/>
      <c r="DR20" s="230"/>
      <c r="DS20" s="230"/>
      <c r="DT20" s="230"/>
      <c r="DU20" s="230"/>
      <c r="DV20" s="230"/>
      <c r="DW20" s="230"/>
      <c r="DX20" s="230"/>
      <c r="DY20" s="230"/>
      <c r="DZ20" s="230"/>
      <c r="EA20" s="230"/>
      <c r="EB20" s="230"/>
      <c r="EC20" s="230"/>
      <c r="ED20" s="230"/>
      <c r="EE20" s="230"/>
      <c r="EF20" s="230"/>
      <c r="EG20" s="230"/>
      <c r="EH20" s="230"/>
      <c r="EI20" s="230"/>
      <c r="EJ20" s="230"/>
      <c r="EK20" s="230"/>
      <c r="EL20" s="230"/>
      <c r="EM20" s="230"/>
      <c r="EN20" s="230"/>
      <c r="EO20" s="230"/>
      <c r="EP20" s="230"/>
      <c r="EQ20" s="230"/>
    </row>
    <row r="21" spans="2:102" ht="19.5" customHeight="1" thickBot="1">
      <c r="B21" s="451" t="s">
        <v>5</v>
      </c>
      <c r="C21" s="452"/>
      <c r="D21" s="453" t="s">
        <v>6</v>
      </c>
      <c r="E21" s="454"/>
      <c r="F21" s="454"/>
      <c r="G21" s="454"/>
      <c r="H21" s="454"/>
      <c r="I21" s="455"/>
      <c r="J21" s="456" t="s">
        <v>7</v>
      </c>
      <c r="K21" s="457"/>
      <c r="L21" s="457"/>
      <c r="M21" s="457"/>
      <c r="N21" s="458"/>
      <c r="O21" s="456" t="s">
        <v>86</v>
      </c>
      <c r="P21" s="457"/>
      <c r="Q21" s="457"/>
      <c r="R21" s="457"/>
      <c r="S21" s="457"/>
      <c r="T21" s="457"/>
      <c r="U21" s="457"/>
      <c r="V21" s="457"/>
      <c r="W21" s="457"/>
      <c r="X21" s="457"/>
      <c r="Y21" s="457"/>
      <c r="Z21" s="457"/>
      <c r="AA21" s="457"/>
      <c r="AB21" s="457"/>
      <c r="AC21" s="457"/>
      <c r="AD21" s="457"/>
      <c r="AE21" s="457"/>
      <c r="AF21" s="457"/>
      <c r="AG21" s="457"/>
      <c r="AH21" s="457"/>
      <c r="AI21" s="457"/>
      <c r="AJ21" s="457"/>
      <c r="AK21" s="457"/>
      <c r="AL21" s="457"/>
      <c r="AM21" s="457"/>
      <c r="AN21" s="457"/>
      <c r="AO21" s="457"/>
      <c r="AP21" s="457"/>
      <c r="AQ21" s="457"/>
      <c r="AR21" s="457"/>
      <c r="AS21" s="457"/>
      <c r="AT21" s="457"/>
      <c r="AU21" s="457"/>
      <c r="AV21" s="458"/>
      <c r="AW21" s="456" t="s">
        <v>9</v>
      </c>
      <c r="AX21" s="457"/>
      <c r="AY21" s="457"/>
      <c r="AZ21" s="457"/>
      <c r="BA21" s="458"/>
      <c r="BB21" s="456"/>
      <c r="BC21" s="459"/>
      <c r="BM21" s="193"/>
      <c r="BN21" s="193"/>
      <c r="BO21" s="193"/>
      <c r="BP21" s="193"/>
      <c r="BQ21" s="193"/>
      <c r="BR21" s="193"/>
      <c r="BS21" s="193"/>
      <c r="BT21" s="193"/>
      <c r="BU21" s="193"/>
      <c r="BV21" s="193"/>
      <c r="BW21" s="193"/>
      <c r="BX21" s="193"/>
      <c r="BY21" s="193"/>
      <c r="BZ21" s="193"/>
      <c r="CA21" s="235"/>
      <c r="CB21" s="192"/>
      <c r="CC21" s="232"/>
      <c r="CD21" s="232"/>
      <c r="CE21" s="232"/>
      <c r="CF21" s="232"/>
      <c r="CG21" s="232"/>
      <c r="CH21" s="192"/>
      <c r="CI21" s="192"/>
      <c r="CJ21" s="233"/>
      <c r="CK21" s="233"/>
      <c r="CL21" s="233"/>
      <c r="CM21" s="233"/>
      <c r="CN21" s="233"/>
      <c r="CO21" s="233"/>
      <c r="CP21" s="233"/>
      <c r="CQ21" s="233"/>
      <c r="CR21" s="233"/>
      <c r="CS21" s="191"/>
      <c r="CT21" s="191"/>
      <c r="CU21" s="191"/>
      <c r="CV21" s="191"/>
      <c r="CW21" s="191"/>
      <c r="CX21" s="191"/>
    </row>
    <row r="22" spans="2:102" ht="18" customHeight="1">
      <c r="B22" s="424">
        <v>3</v>
      </c>
      <c r="C22" s="425"/>
      <c r="D22" s="428">
        <v>1</v>
      </c>
      <c r="E22" s="417"/>
      <c r="F22" s="417"/>
      <c r="G22" s="417"/>
      <c r="H22" s="417"/>
      <c r="I22" s="418"/>
      <c r="J22" s="430">
        <v>0.7076388888888889</v>
      </c>
      <c r="K22" s="431"/>
      <c r="L22" s="431"/>
      <c r="M22" s="431"/>
      <c r="N22" s="432"/>
      <c r="O22" s="436" t="str">
        <f>IF(ISBLANK('Achtelfinale 1-16'!$AZ$30),"",'Achtelfinale 1-16'!$CA$30)</f>
        <v>RW Essen</v>
      </c>
      <c r="P22" s="437"/>
      <c r="Q22" s="437"/>
      <c r="R22" s="437"/>
      <c r="S22" s="437"/>
      <c r="T22" s="437"/>
      <c r="U22" s="437"/>
      <c r="V22" s="437"/>
      <c r="W22" s="437"/>
      <c r="X22" s="437"/>
      <c r="Y22" s="437"/>
      <c r="Z22" s="437"/>
      <c r="AA22" s="437"/>
      <c r="AB22" s="437"/>
      <c r="AC22" s="437"/>
      <c r="AD22" s="437"/>
      <c r="AE22" s="234" t="s">
        <v>11</v>
      </c>
      <c r="AF22" s="437" t="str">
        <f>IF(ISBLANK('Achtelfinale 1-16'!$AZ$34),"",'Achtelfinale 1-16'!$CA$34)</f>
        <v>SV Avenwedde</v>
      </c>
      <c r="AG22" s="437"/>
      <c r="AH22" s="437"/>
      <c r="AI22" s="437"/>
      <c r="AJ22" s="437"/>
      <c r="AK22" s="437"/>
      <c r="AL22" s="437"/>
      <c r="AM22" s="437"/>
      <c r="AN22" s="437"/>
      <c r="AO22" s="437"/>
      <c r="AP22" s="437"/>
      <c r="AQ22" s="437"/>
      <c r="AR22" s="437"/>
      <c r="AS22" s="437"/>
      <c r="AT22" s="437"/>
      <c r="AU22" s="437"/>
      <c r="AV22" s="438"/>
      <c r="AW22" s="439">
        <v>4</v>
      </c>
      <c r="AX22" s="413"/>
      <c r="AY22" s="413" t="s">
        <v>12</v>
      </c>
      <c r="AZ22" s="413">
        <v>1</v>
      </c>
      <c r="BA22" s="415"/>
      <c r="BB22" s="417"/>
      <c r="BC22" s="418"/>
      <c r="BM22" s="193"/>
      <c r="BN22" s="193"/>
      <c r="BO22" s="193"/>
      <c r="BP22" s="193"/>
      <c r="BQ22" s="193"/>
      <c r="BR22" s="193"/>
      <c r="BS22" s="193"/>
      <c r="BT22" s="193"/>
      <c r="BU22" s="193"/>
      <c r="BV22" s="193"/>
      <c r="BW22" s="193"/>
      <c r="BX22" s="193"/>
      <c r="BY22" s="193"/>
      <c r="BZ22" s="193"/>
      <c r="CA22" s="235" t="str">
        <f>IF(ISBLANK($AZ$22)," ",IF($AW$22&lt;$AZ$22,$AF$22,IF($AZ$22&lt;$AW$22,$O$22)))</f>
        <v>RW Essen</v>
      </c>
      <c r="CB22" s="235" t="str">
        <f>IF(ISBLANK($AZ$22)," ",IF($AW$22&gt;$AZ$22,$AF$22,IF($AZ$22&gt;$AW$22,$O$22)))</f>
        <v>SV Avenwedde</v>
      </c>
      <c r="CC22" s="232"/>
      <c r="CD22" s="232"/>
      <c r="CE22" s="232"/>
      <c r="CF22" s="232"/>
      <c r="CG22" s="232"/>
      <c r="CH22" s="192"/>
      <c r="CI22" s="192"/>
      <c r="CJ22" s="233"/>
      <c r="CK22" s="233"/>
      <c r="CL22" s="233"/>
      <c r="CM22" s="233"/>
      <c r="CN22" s="233"/>
      <c r="CO22" s="233"/>
      <c r="CP22" s="233"/>
      <c r="CQ22" s="233"/>
      <c r="CR22" s="233"/>
      <c r="CS22" s="191"/>
      <c r="CT22" s="191"/>
      <c r="CU22" s="191"/>
      <c r="CV22" s="191"/>
      <c r="CW22" s="191"/>
      <c r="CX22" s="191"/>
    </row>
    <row r="23" spans="2:102" ht="12" customHeight="1" thickBot="1">
      <c r="B23" s="426"/>
      <c r="C23" s="427"/>
      <c r="D23" s="429"/>
      <c r="E23" s="419"/>
      <c r="F23" s="419"/>
      <c r="G23" s="419"/>
      <c r="H23" s="419"/>
      <c r="I23" s="420"/>
      <c r="J23" s="433"/>
      <c r="K23" s="434"/>
      <c r="L23" s="434"/>
      <c r="M23" s="434"/>
      <c r="N23" s="435"/>
      <c r="O23" s="421" t="s">
        <v>87</v>
      </c>
      <c r="P23" s="422"/>
      <c r="Q23" s="422"/>
      <c r="R23" s="422"/>
      <c r="S23" s="422"/>
      <c r="T23" s="422"/>
      <c r="U23" s="422"/>
      <c r="V23" s="422"/>
      <c r="W23" s="422"/>
      <c r="X23" s="422"/>
      <c r="Y23" s="422"/>
      <c r="Z23" s="422"/>
      <c r="AA23" s="422"/>
      <c r="AB23" s="422"/>
      <c r="AC23" s="422"/>
      <c r="AD23" s="422"/>
      <c r="AE23" s="238"/>
      <c r="AF23" s="422" t="s">
        <v>88</v>
      </c>
      <c r="AG23" s="422"/>
      <c r="AH23" s="422"/>
      <c r="AI23" s="422"/>
      <c r="AJ23" s="422"/>
      <c r="AK23" s="422"/>
      <c r="AL23" s="422"/>
      <c r="AM23" s="422"/>
      <c r="AN23" s="422"/>
      <c r="AO23" s="422"/>
      <c r="AP23" s="422"/>
      <c r="AQ23" s="422"/>
      <c r="AR23" s="422"/>
      <c r="AS23" s="422"/>
      <c r="AT23" s="422"/>
      <c r="AU23" s="422"/>
      <c r="AV23" s="423"/>
      <c r="AW23" s="440"/>
      <c r="AX23" s="414"/>
      <c r="AY23" s="414"/>
      <c r="AZ23" s="414"/>
      <c r="BA23" s="416"/>
      <c r="BB23" s="419"/>
      <c r="BC23" s="420"/>
      <c r="BM23" s="193"/>
      <c r="BN23" s="193"/>
      <c r="BO23" s="193"/>
      <c r="BP23" s="193"/>
      <c r="BQ23" s="193"/>
      <c r="BR23" s="193"/>
      <c r="BS23" s="193"/>
      <c r="BT23" s="193"/>
      <c r="BU23" s="193"/>
      <c r="BV23" s="193"/>
      <c r="BW23" s="193"/>
      <c r="BX23" s="193"/>
      <c r="BY23" s="193"/>
      <c r="BZ23" s="193"/>
      <c r="CA23" s="235"/>
      <c r="CB23" s="192"/>
      <c r="CC23" s="232"/>
      <c r="CD23" s="232"/>
      <c r="CE23" s="232"/>
      <c r="CF23" s="232"/>
      <c r="CG23" s="232"/>
      <c r="CH23" s="192"/>
      <c r="CI23" s="192"/>
      <c r="CJ23" s="233"/>
      <c r="CK23" s="233"/>
      <c r="CL23" s="233"/>
      <c r="CM23" s="233"/>
      <c r="CN23" s="233"/>
      <c r="CO23" s="233"/>
      <c r="CP23" s="233"/>
      <c r="CQ23" s="233"/>
      <c r="CR23" s="233"/>
      <c r="CS23" s="191"/>
      <c r="CT23" s="191"/>
      <c r="CU23" s="191"/>
      <c r="CV23" s="191"/>
      <c r="CW23" s="191"/>
      <c r="CX23" s="191"/>
    </row>
    <row r="24" spans="65:102" ht="15" customHeight="1" thickBot="1">
      <c r="BM24" s="193"/>
      <c r="BN24" s="193"/>
      <c r="BO24" s="193"/>
      <c r="BP24" s="193"/>
      <c r="BQ24" s="193"/>
      <c r="BR24" s="193"/>
      <c r="BS24" s="193"/>
      <c r="BT24" s="193"/>
      <c r="BU24" s="193"/>
      <c r="BV24" s="193"/>
      <c r="BW24" s="193"/>
      <c r="BX24" s="193"/>
      <c r="BY24" s="193"/>
      <c r="BZ24" s="193"/>
      <c r="CA24" s="235"/>
      <c r="CB24" s="192"/>
      <c r="CC24" s="232"/>
      <c r="CD24" s="232"/>
      <c r="CE24" s="232"/>
      <c r="CF24" s="232"/>
      <c r="CG24" s="232"/>
      <c r="CH24" s="192"/>
      <c r="CI24" s="192"/>
      <c r="CJ24" s="233"/>
      <c r="CK24" s="233"/>
      <c r="CL24" s="233"/>
      <c r="CM24" s="233"/>
      <c r="CN24" s="233"/>
      <c r="CO24" s="233"/>
      <c r="CP24" s="233"/>
      <c r="CQ24" s="233"/>
      <c r="CR24" s="233"/>
      <c r="CS24" s="191"/>
      <c r="CT24" s="191"/>
      <c r="CU24" s="191"/>
      <c r="CV24" s="191"/>
      <c r="CW24" s="191"/>
      <c r="CX24" s="191"/>
    </row>
    <row r="25" spans="2:102" ht="19.5" customHeight="1" thickBot="1">
      <c r="B25" s="451" t="s">
        <v>5</v>
      </c>
      <c r="C25" s="452"/>
      <c r="D25" s="453" t="s">
        <v>6</v>
      </c>
      <c r="E25" s="454"/>
      <c r="F25" s="454"/>
      <c r="G25" s="454"/>
      <c r="H25" s="454"/>
      <c r="I25" s="455"/>
      <c r="J25" s="456" t="s">
        <v>7</v>
      </c>
      <c r="K25" s="457"/>
      <c r="L25" s="457"/>
      <c r="M25" s="457"/>
      <c r="N25" s="458"/>
      <c r="O25" s="456" t="s">
        <v>89</v>
      </c>
      <c r="P25" s="457"/>
      <c r="Q25" s="457"/>
      <c r="R25" s="457"/>
      <c r="S25" s="457"/>
      <c r="T25" s="457"/>
      <c r="U25" s="457"/>
      <c r="V25" s="457"/>
      <c r="W25" s="457"/>
      <c r="X25" s="457"/>
      <c r="Y25" s="457"/>
      <c r="Z25" s="457"/>
      <c r="AA25" s="457"/>
      <c r="AB25" s="457"/>
      <c r="AC25" s="457"/>
      <c r="AD25" s="457"/>
      <c r="AE25" s="457"/>
      <c r="AF25" s="457"/>
      <c r="AG25" s="457"/>
      <c r="AH25" s="457"/>
      <c r="AI25" s="457"/>
      <c r="AJ25" s="457"/>
      <c r="AK25" s="457"/>
      <c r="AL25" s="457"/>
      <c r="AM25" s="457"/>
      <c r="AN25" s="457"/>
      <c r="AO25" s="457"/>
      <c r="AP25" s="457"/>
      <c r="AQ25" s="457"/>
      <c r="AR25" s="457"/>
      <c r="AS25" s="457"/>
      <c r="AT25" s="457"/>
      <c r="AU25" s="457"/>
      <c r="AV25" s="458"/>
      <c r="AW25" s="456" t="s">
        <v>9</v>
      </c>
      <c r="AX25" s="457"/>
      <c r="AY25" s="457"/>
      <c r="AZ25" s="457"/>
      <c r="BA25" s="458"/>
      <c r="BB25" s="456"/>
      <c r="BC25" s="459"/>
      <c r="BM25" s="193"/>
      <c r="BN25" s="193"/>
      <c r="BO25" s="193"/>
      <c r="BP25" s="193"/>
      <c r="BQ25" s="193"/>
      <c r="BR25" s="193"/>
      <c r="BS25" s="193"/>
      <c r="BT25" s="193"/>
      <c r="BU25" s="193"/>
      <c r="BV25" s="193"/>
      <c r="BW25" s="193"/>
      <c r="BX25" s="193"/>
      <c r="BY25" s="193"/>
      <c r="BZ25" s="193"/>
      <c r="CA25" s="235"/>
      <c r="CB25" s="192"/>
      <c r="CC25" s="232"/>
      <c r="CD25" s="232"/>
      <c r="CE25" s="232"/>
      <c r="CF25" s="232"/>
      <c r="CG25" s="232"/>
      <c r="CH25" s="192"/>
      <c r="CI25" s="192"/>
      <c r="CJ25" s="233"/>
      <c r="CK25" s="233"/>
      <c r="CL25" s="233"/>
      <c r="CM25" s="233"/>
      <c r="CN25" s="233"/>
      <c r="CO25" s="233"/>
      <c r="CP25" s="233"/>
      <c r="CQ25" s="233"/>
      <c r="CR25" s="233"/>
      <c r="CS25" s="191"/>
      <c r="CT25" s="191"/>
      <c r="CU25" s="191"/>
      <c r="CV25" s="191"/>
      <c r="CW25" s="191"/>
      <c r="CX25" s="191"/>
    </row>
    <row r="26" spans="2:102" ht="18" customHeight="1">
      <c r="B26" s="424">
        <v>4</v>
      </c>
      <c r="C26" s="425"/>
      <c r="D26" s="428">
        <v>2</v>
      </c>
      <c r="E26" s="417"/>
      <c r="F26" s="417"/>
      <c r="G26" s="417"/>
      <c r="H26" s="417"/>
      <c r="I26" s="418"/>
      <c r="J26" s="430">
        <v>0.7076388888888889</v>
      </c>
      <c r="K26" s="431"/>
      <c r="L26" s="431"/>
      <c r="M26" s="431"/>
      <c r="N26" s="432"/>
      <c r="O26" s="436" t="str">
        <f>IF(ISBLANK('Achtelfinale 1-16'!$AZ$38),"",'Achtelfinale 1-16'!$CA$38)</f>
        <v>SC Fortuna Köln</v>
      </c>
      <c r="P26" s="437"/>
      <c r="Q26" s="437"/>
      <c r="R26" s="437"/>
      <c r="S26" s="437"/>
      <c r="T26" s="437"/>
      <c r="U26" s="437"/>
      <c r="V26" s="437"/>
      <c r="W26" s="437"/>
      <c r="X26" s="437"/>
      <c r="Y26" s="437"/>
      <c r="Z26" s="437"/>
      <c r="AA26" s="437"/>
      <c r="AB26" s="437"/>
      <c r="AC26" s="437"/>
      <c r="AD26" s="437"/>
      <c r="AE26" s="234" t="s">
        <v>11</v>
      </c>
      <c r="AF26" s="437" t="str">
        <f>IF(ISBLANK('Achtelfinale 1-16'!$AZ$42),"",'Achtelfinale 1-16'!$CA$42)</f>
        <v>SG Untertürkheim</v>
      </c>
      <c r="AG26" s="437"/>
      <c r="AH26" s="437"/>
      <c r="AI26" s="437"/>
      <c r="AJ26" s="437"/>
      <c r="AK26" s="437"/>
      <c r="AL26" s="437"/>
      <c r="AM26" s="437"/>
      <c r="AN26" s="437"/>
      <c r="AO26" s="437"/>
      <c r="AP26" s="437"/>
      <c r="AQ26" s="437"/>
      <c r="AR26" s="437"/>
      <c r="AS26" s="437"/>
      <c r="AT26" s="437"/>
      <c r="AU26" s="437"/>
      <c r="AV26" s="438"/>
      <c r="AW26" s="439">
        <v>0</v>
      </c>
      <c r="AX26" s="413"/>
      <c r="AY26" s="413" t="s">
        <v>12</v>
      </c>
      <c r="AZ26" s="413">
        <v>1</v>
      </c>
      <c r="BA26" s="415"/>
      <c r="BB26" s="417"/>
      <c r="BC26" s="418"/>
      <c r="BM26" s="193"/>
      <c r="BN26" s="193"/>
      <c r="BO26" s="193"/>
      <c r="BP26" s="193"/>
      <c r="BQ26" s="193"/>
      <c r="BR26" s="193"/>
      <c r="BS26" s="193"/>
      <c r="BT26" s="193"/>
      <c r="BU26" s="193"/>
      <c r="BV26" s="193"/>
      <c r="BW26" s="193"/>
      <c r="BX26" s="193"/>
      <c r="BY26" s="193"/>
      <c r="BZ26" s="193"/>
      <c r="CA26" s="235" t="str">
        <f>IF(ISBLANK($AZ$26)," ",IF($AW$26&lt;$AZ$26,$AF$26,IF($AZ$26&lt;$AW$26,$O$26)))</f>
        <v>SG Untertürkheim</v>
      </c>
      <c r="CB26" s="235" t="str">
        <f>IF(ISBLANK($AZ$26)," ",IF($AW$26&gt;$AZ$26,$AF$26,IF($AZ$26&gt;$AW$26,$O$26)))</f>
        <v>SC Fortuna Köln</v>
      </c>
      <c r="CC26" s="232"/>
      <c r="CD26" s="232"/>
      <c r="CE26" s="232"/>
      <c r="CF26" s="232"/>
      <c r="CG26" s="232"/>
      <c r="CH26" s="192"/>
      <c r="CI26" s="192"/>
      <c r="CJ26" s="233"/>
      <c r="CK26" s="233"/>
      <c r="CL26" s="233"/>
      <c r="CM26" s="233"/>
      <c r="CN26" s="233"/>
      <c r="CO26" s="233"/>
      <c r="CP26" s="233"/>
      <c r="CQ26" s="233"/>
      <c r="CR26" s="233"/>
      <c r="CS26" s="191"/>
      <c r="CT26" s="191"/>
      <c r="CU26" s="191"/>
      <c r="CV26" s="191"/>
      <c r="CW26" s="191"/>
      <c r="CX26" s="191"/>
    </row>
    <row r="27" spans="2:102" ht="12" customHeight="1" thickBot="1">
      <c r="B27" s="426"/>
      <c r="C27" s="427"/>
      <c r="D27" s="429"/>
      <c r="E27" s="419"/>
      <c r="F27" s="419"/>
      <c r="G27" s="419"/>
      <c r="H27" s="419"/>
      <c r="I27" s="420"/>
      <c r="J27" s="433"/>
      <c r="K27" s="434"/>
      <c r="L27" s="434"/>
      <c r="M27" s="434"/>
      <c r="N27" s="435"/>
      <c r="O27" s="421" t="s">
        <v>90</v>
      </c>
      <c r="P27" s="422"/>
      <c r="Q27" s="422"/>
      <c r="R27" s="422"/>
      <c r="S27" s="422"/>
      <c r="T27" s="422"/>
      <c r="U27" s="422"/>
      <c r="V27" s="422"/>
      <c r="W27" s="422"/>
      <c r="X27" s="422"/>
      <c r="Y27" s="422"/>
      <c r="Z27" s="422"/>
      <c r="AA27" s="422"/>
      <c r="AB27" s="422"/>
      <c r="AC27" s="422"/>
      <c r="AD27" s="422"/>
      <c r="AE27" s="238"/>
      <c r="AF27" s="422" t="s">
        <v>91</v>
      </c>
      <c r="AG27" s="422"/>
      <c r="AH27" s="422"/>
      <c r="AI27" s="422"/>
      <c r="AJ27" s="422"/>
      <c r="AK27" s="422"/>
      <c r="AL27" s="422"/>
      <c r="AM27" s="422"/>
      <c r="AN27" s="422"/>
      <c r="AO27" s="422"/>
      <c r="AP27" s="422"/>
      <c r="AQ27" s="422"/>
      <c r="AR27" s="422"/>
      <c r="AS27" s="422"/>
      <c r="AT27" s="422"/>
      <c r="AU27" s="422"/>
      <c r="AV27" s="423"/>
      <c r="AW27" s="440"/>
      <c r="AX27" s="414"/>
      <c r="AY27" s="414"/>
      <c r="AZ27" s="414"/>
      <c r="BA27" s="416"/>
      <c r="BB27" s="419"/>
      <c r="BC27" s="420"/>
      <c r="BM27" s="193"/>
      <c r="BN27" s="193"/>
      <c r="BO27" s="193"/>
      <c r="BP27" s="193"/>
      <c r="BQ27" s="193"/>
      <c r="BR27" s="193"/>
      <c r="BS27" s="193"/>
      <c r="BT27" s="193"/>
      <c r="BU27" s="193"/>
      <c r="BV27" s="193"/>
      <c r="BW27" s="193"/>
      <c r="BX27" s="193"/>
      <c r="BY27" s="193"/>
      <c r="BZ27" s="193"/>
      <c r="CA27" s="235"/>
      <c r="CB27" s="192"/>
      <c r="CC27" s="232"/>
      <c r="CD27" s="232"/>
      <c r="CE27" s="232"/>
      <c r="CF27" s="232"/>
      <c r="CG27" s="232"/>
      <c r="CH27" s="192"/>
      <c r="CI27" s="192"/>
      <c r="CJ27" s="233"/>
      <c r="CK27" s="233"/>
      <c r="CL27" s="233"/>
      <c r="CM27" s="233"/>
      <c r="CN27" s="233"/>
      <c r="CO27" s="233"/>
      <c r="CP27" s="233"/>
      <c r="CQ27" s="233"/>
      <c r="CR27" s="233"/>
      <c r="CS27" s="191"/>
      <c r="CT27" s="191"/>
      <c r="CU27" s="191"/>
      <c r="CV27" s="191"/>
      <c r="CW27" s="191"/>
      <c r="CX27" s="191"/>
    </row>
    <row r="28" spans="2:102" ht="60" customHeight="1">
      <c r="B28" s="239"/>
      <c r="C28" s="239"/>
      <c r="D28" s="240"/>
      <c r="E28" s="240"/>
      <c r="F28" s="240"/>
      <c r="G28" s="240"/>
      <c r="H28" s="240"/>
      <c r="I28" s="240"/>
      <c r="J28" s="241"/>
      <c r="K28" s="241"/>
      <c r="L28" s="241"/>
      <c r="M28" s="241"/>
      <c r="N28" s="241"/>
      <c r="O28" s="242"/>
      <c r="P28" s="242"/>
      <c r="Q28" s="242"/>
      <c r="R28" s="242"/>
      <c r="S28" s="242"/>
      <c r="T28" s="242"/>
      <c r="U28" s="242"/>
      <c r="V28" s="242"/>
      <c r="W28" s="242"/>
      <c r="X28" s="242"/>
      <c r="Y28" s="242"/>
      <c r="Z28" s="242"/>
      <c r="AA28" s="242"/>
      <c r="AB28" s="242"/>
      <c r="AC28" s="242"/>
      <c r="AD28" s="242"/>
      <c r="AE28" s="243"/>
      <c r="AF28" s="242"/>
      <c r="AG28" s="242"/>
      <c r="AH28" s="242"/>
      <c r="AI28" s="242"/>
      <c r="AJ28" s="242"/>
      <c r="AK28" s="242"/>
      <c r="AL28" s="242"/>
      <c r="AM28" s="242"/>
      <c r="AN28" s="242"/>
      <c r="AO28" s="242"/>
      <c r="AP28" s="242"/>
      <c r="AQ28" s="242"/>
      <c r="AR28" s="242"/>
      <c r="AS28" s="242"/>
      <c r="AT28" s="242"/>
      <c r="AU28" s="242"/>
      <c r="AV28" s="242"/>
      <c r="AW28" s="244"/>
      <c r="AX28" s="244"/>
      <c r="AY28" s="244"/>
      <c r="AZ28" s="244"/>
      <c r="BA28" s="244"/>
      <c r="BB28" s="240"/>
      <c r="BC28" s="240"/>
      <c r="BM28" s="193"/>
      <c r="BN28" s="193"/>
      <c r="BO28" s="193"/>
      <c r="BP28" s="193"/>
      <c r="BQ28" s="193"/>
      <c r="BR28" s="193"/>
      <c r="BS28" s="193"/>
      <c r="BT28" s="193"/>
      <c r="BU28" s="193"/>
      <c r="BV28" s="193"/>
      <c r="BW28" s="193"/>
      <c r="BX28" s="193"/>
      <c r="BY28" s="193"/>
      <c r="BZ28" s="193"/>
      <c r="CA28" s="235"/>
      <c r="CB28" s="192"/>
      <c r="CC28" s="232"/>
      <c r="CD28" s="232"/>
      <c r="CE28" s="232"/>
      <c r="CF28" s="232"/>
      <c r="CG28" s="232"/>
      <c r="CH28" s="192"/>
      <c r="CI28" s="192"/>
      <c r="CJ28" s="233"/>
      <c r="CK28" s="233"/>
      <c r="CL28" s="233"/>
      <c r="CM28" s="233"/>
      <c r="CN28" s="233"/>
      <c r="CO28" s="233"/>
      <c r="CP28" s="233"/>
      <c r="CQ28" s="233"/>
      <c r="CR28" s="233"/>
      <c r="CS28" s="191"/>
      <c r="CT28" s="191"/>
      <c r="CU28" s="191"/>
      <c r="CV28" s="191"/>
      <c r="CW28" s="191"/>
      <c r="CX28" s="191"/>
    </row>
    <row r="29" spans="2:102" ht="23.25">
      <c r="B29" s="450" t="s">
        <v>208</v>
      </c>
      <c r="C29" s="450"/>
      <c r="D29" s="450"/>
      <c r="E29" s="450"/>
      <c r="F29" s="450"/>
      <c r="G29" s="450"/>
      <c r="H29" s="450"/>
      <c r="I29" s="450"/>
      <c r="J29" s="450"/>
      <c r="K29" s="450"/>
      <c r="L29" s="450"/>
      <c r="M29" s="450"/>
      <c r="N29" s="450"/>
      <c r="O29" s="450"/>
      <c r="P29" s="450"/>
      <c r="Q29" s="450"/>
      <c r="R29" s="450"/>
      <c r="S29" s="450"/>
      <c r="T29" s="450"/>
      <c r="U29" s="450"/>
      <c r="V29" s="450"/>
      <c r="W29" s="450"/>
      <c r="X29" s="450"/>
      <c r="Y29" s="450"/>
      <c r="Z29" s="450"/>
      <c r="AA29" s="450"/>
      <c r="AB29" s="450"/>
      <c r="AC29" s="450"/>
      <c r="AD29" s="450"/>
      <c r="AE29" s="450"/>
      <c r="AF29" s="450"/>
      <c r="AG29" s="450"/>
      <c r="AH29" s="450"/>
      <c r="AI29" s="450"/>
      <c r="AJ29" s="450"/>
      <c r="AK29" s="450"/>
      <c r="AL29" s="450"/>
      <c r="AM29" s="450"/>
      <c r="AN29" s="450"/>
      <c r="AO29" s="450"/>
      <c r="AP29" s="450"/>
      <c r="AQ29" s="450"/>
      <c r="AR29" s="450"/>
      <c r="AS29" s="450"/>
      <c r="AT29" s="450"/>
      <c r="AU29" s="450"/>
      <c r="AV29" s="450"/>
      <c r="AW29" s="450"/>
      <c r="AX29" s="450"/>
      <c r="AY29" s="450"/>
      <c r="AZ29" s="450"/>
      <c r="BA29" s="450"/>
      <c r="BB29" s="450"/>
      <c r="BC29" s="450"/>
      <c r="BM29" s="193"/>
      <c r="BN29" s="193"/>
      <c r="BO29" s="193"/>
      <c r="BP29" s="193"/>
      <c r="BQ29" s="193"/>
      <c r="BR29" s="193"/>
      <c r="BS29" s="193"/>
      <c r="BT29" s="193"/>
      <c r="BU29" s="193"/>
      <c r="BV29" s="193"/>
      <c r="BW29" s="193"/>
      <c r="BX29" s="193"/>
      <c r="BY29" s="193"/>
      <c r="BZ29" s="193"/>
      <c r="CA29" s="235"/>
      <c r="CB29" s="192"/>
      <c r="CC29" s="232"/>
      <c r="CD29" s="232"/>
      <c r="CE29" s="232"/>
      <c r="CF29" s="232"/>
      <c r="CG29" s="232"/>
      <c r="CH29" s="192"/>
      <c r="CI29" s="192"/>
      <c r="CJ29" s="233"/>
      <c r="CK29" s="233"/>
      <c r="CL29" s="233"/>
      <c r="CM29" s="233"/>
      <c r="CN29" s="233"/>
      <c r="CO29" s="233"/>
      <c r="CP29" s="233"/>
      <c r="CQ29" s="233"/>
      <c r="CR29" s="233"/>
      <c r="CS29" s="191"/>
      <c r="CT29" s="191"/>
      <c r="CU29" s="191"/>
      <c r="CV29" s="191"/>
      <c r="CW29" s="191"/>
      <c r="CX29" s="191"/>
    </row>
    <row r="30" spans="7:147" s="221" customFormat="1" ht="4.5" customHeight="1" thickBot="1">
      <c r="G30" s="222"/>
      <c r="H30" s="223"/>
      <c r="I30" s="223"/>
      <c r="J30" s="223"/>
      <c r="K30" s="223"/>
      <c r="L30" s="223"/>
      <c r="M30" s="215"/>
      <c r="T30" s="222"/>
      <c r="U30" s="224"/>
      <c r="V30" s="224"/>
      <c r="W30" s="224"/>
      <c r="X30" s="225"/>
      <c r="Y30" s="225"/>
      <c r="Z30" s="225"/>
      <c r="AA30" s="225"/>
      <c r="AB30" s="225"/>
      <c r="AC30" s="215"/>
      <c r="AK30" s="222"/>
      <c r="AL30" s="225"/>
      <c r="AM30" s="225"/>
      <c r="AN30" s="225"/>
      <c r="AO30" s="225"/>
      <c r="AP30" s="225"/>
      <c r="AQ30" s="215"/>
      <c r="BE30" s="226"/>
      <c r="BF30" s="226"/>
      <c r="BG30" s="226"/>
      <c r="BH30" s="226"/>
      <c r="BI30" s="226"/>
      <c r="BJ30" s="226"/>
      <c r="BK30" s="226"/>
      <c r="BL30" s="226"/>
      <c r="BM30" s="208"/>
      <c r="BN30" s="208"/>
      <c r="BO30" s="208"/>
      <c r="BP30" s="208"/>
      <c r="BQ30" s="208"/>
      <c r="BR30" s="208"/>
      <c r="BS30" s="208"/>
      <c r="BT30" s="208"/>
      <c r="BU30" s="208"/>
      <c r="BV30" s="208"/>
      <c r="BW30" s="208"/>
      <c r="BX30" s="208"/>
      <c r="BY30" s="208"/>
      <c r="BZ30" s="208"/>
      <c r="CA30" s="235"/>
      <c r="CB30" s="207"/>
      <c r="CC30" s="228"/>
      <c r="CD30" s="228"/>
      <c r="CE30" s="228"/>
      <c r="CF30" s="228"/>
      <c r="CG30" s="228"/>
      <c r="CH30" s="207"/>
      <c r="CI30" s="207"/>
      <c r="CJ30" s="229"/>
      <c r="CK30" s="229"/>
      <c r="CL30" s="229"/>
      <c r="CM30" s="229"/>
      <c r="CN30" s="229"/>
      <c r="CO30" s="229"/>
      <c r="CP30" s="229"/>
      <c r="CQ30" s="229"/>
      <c r="CR30" s="229"/>
      <c r="CS30" s="206"/>
      <c r="CT30" s="206"/>
      <c r="CU30" s="206"/>
      <c r="CV30" s="206"/>
      <c r="CW30" s="206"/>
      <c r="CX30" s="206"/>
      <c r="CY30" s="230"/>
      <c r="CZ30" s="230"/>
      <c r="DA30" s="230"/>
      <c r="DB30" s="230"/>
      <c r="DC30" s="230"/>
      <c r="DD30" s="230"/>
      <c r="DE30" s="230"/>
      <c r="DF30" s="230"/>
      <c r="DG30" s="230"/>
      <c r="DH30" s="230"/>
      <c r="DI30" s="230"/>
      <c r="DJ30" s="230"/>
      <c r="DK30" s="230"/>
      <c r="DL30" s="230"/>
      <c r="DM30" s="230"/>
      <c r="DN30" s="230"/>
      <c r="DO30" s="230"/>
      <c r="DP30" s="230"/>
      <c r="DQ30" s="230"/>
      <c r="DR30" s="230"/>
      <c r="DS30" s="230"/>
      <c r="DT30" s="230"/>
      <c r="DU30" s="230"/>
      <c r="DV30" s="230"/>
      <c r="DW30" s="230"/>
      <c r="DX30" s="230"/>
      <c r="DY30" s="230"/>
      <c r="DZ30" s="230"/>
      <c r="EA30" s="230"/>
      <c r="EB30" s="230"/>
      <c r="EC30" s="230"/>
      <c r="ED30" s="230"/>
      <c r="EE30" s="230"/>
      <c r="EF30" s="230"/>
      <c r="EG30" s="230"/>
      <c r="EH30" s="230"/>
      <c r="EI30" s="230"/>
      <c r="EJ30" s="230"/>
      <c r="EK30" s="230"/>
      <c r="EL30" s="230"/>
      <c r="EM30" s="230"/>
      <c r="EN30" s="230"/>
      <c r="EO30" s="230"/>
      <c r="EP30" s="230"/>
      <c r="EQ30" s="230"/>
    </row>
    <row r="31" spans="2:102" ht="19.5" customHeight="1" thickBot="1">
      <c r="B31" s="441" t="s">
        <v>5</v>
      </c>
      <c r="C31" s="442"/>
      <c r="D31" s="443" t="s">
        <v>6</v>
      </c>
      <c r="E31" s="444"/>
      <c r="F31" s="444"/>
      <c r="G31" s="444"/>
      <c r="H31" s="444"/>
      <c r="I31" s="445"/>
      <c r="J31" s="446" t="s">
        <v>7</v>
      </c>
      <c r="K31" s="447"/>
      <c r="L31" s="447"/>
      <c r="M31" s="447"/>
      <c r="N31" s="448"/>
      <c r="O31" s="446" t="s">
        <v>209</v>
      </c>
      <c r="P31" s="447"/>
      <c r="Q31" s="447"/>
      <c r="R31" s="447"/>
      <c r="S31" s="447"/>
      <c r="T31" s="447"/>
      <c r="U31" s="447"/>
      <c r="V31" s="447"/>
      <c r="W31" s="447"/>
      <c r="X31" s="447"/>
      <c r="Y31" s="447"/>
      <c r="Z31" s="447"/>
      <c r="AA31" s="447"/>
      <c r="AB31" s="447"/>
      <c r="AC31" s="447"/>
      <c r="AD31" s="447"/>
      <c r="AE31" s="447"/>
      <c r="AF31" s="447"/>
      <c r="AG31" s="447"/>
      <c r="AH31" s="447"/>
      <c r="AI31" s="447"/>
      <c r="AJ31" s="447"/>
      <c r="AK31" s="447"/>
      <c r="AL31" s="447"/>
      <c r="AM31" s="447"/>
      <c r="AN31" s="447"/>
      <c r="AO31" s="447"/>
      <c r="AP31" s="447"/>
      <c r="AQ31" s="447"/>
      <c r="AR31" s="447"/>
      <c r="AS31" s="447"/>
      <c r="AT31" s="447"/>
      <c r="AU31" s="447"/>
      <c r="AV31" s="448"/>
      <c r="AW31" s="446" t="s">
        <v>9</v>
      </c>
      <c r="AX31" s="447"/>
      <c r="AY31" s="447"/>
      <c r="AZ31" s="447"/>
      <c r="BA31" s="448"/>
      <c r="BB31" s="446"/>
      <c r="BC31" s="449"/>
      <c r="BM31" s="193"/>
      <c r="BN31" s="193"/>
      <c r="BO31" s="193"/>
      <c r="BP31" s="193"/>
      <c r="BQ31" s="193"/>
      <c r="BR31" s="193"/>
      <c r="BS31" s="193"/>
      <c r="BT31" s="193"/>
      <c r="BU31" s="193"/>
      <c r="BV31" s="193"/>
      <c r="BW31" s="193"/>
      <c r="BX31" s="193"/>
      <c r="BY31" s="193"/>
      <c r="BZ31" s="193"/>
      <c r="CA31" s="235"/>
      <c r="CB31" s="192"/>
      <c r="CC31" s="232"/>
      <c r="CD31" s="232"/>
      <c r="CE31" s="232"/>
      <c r="CF31" s="232"/>
      <c r="CG31" s="232"/>
      <c r="CH31" s="192"/>
      <c r="CI31" s="192"/>
      <c r="CJ31" s="233"/>
      <c r="CK31" s="233"/>
      <c r="CL31" s="233"/>
      <c r="CM31" s="233"/>
      <c r="CN31" s="233"/>
      <c r="CO31" s="233"/>
      <c r="CP31" s="233"/>
      <c r="CQ31" s="233"/>
      <c r="CR31" s="233"/>
      <c r="CS31" s="191"/>
      <c r="CT31" s="191"/>
      <c r="CU31" s="191"/>
      <c r="CV31" s="191"/>
      <c r="CW31" s="191"/>
      <c r="CX31" s="191"/>
    </row>
    <row r="32" spans="2:102" ht="18" customHeight="1">
      <c r="B32" s="424">
        <v>1</v>
      </c>
      <c r="C32" s="425"/>
      <c r="D32" s="428">
        <v>3</v>
      </c>
      <c r="E32" s="417"/>
      <c r="F32" s="417"/>
      <c r="G32" s="417"/>
      <c r="H32" s="417"/>
      <c r="I32" s="418"/>
      <c r="J32" s="430">
        <v>0.6951388888888889</v>
      </c>
      <c r="K32" s="431"/>
      <c r="L32" s="431"/>
      <c r="M32" s="431"/>
      <c r="N32" s="432"/>
      <c r="O32" s="436" t="str">
        <f>IF(ISBLANK('Achtelfinale 1-16'!$AZ$14),"",'Achtelfinale 1-16'!$CB$14)</f>
        <v>Fortuna Düsseldorf</v>
      </c>
      <c r="P32" s="437"/>
      <c r="Q32" s="437"/>
      <c r="R32" s="437"/>
      <c r="S32" s="437"/>
      <c r="T32" s="437"/>
      <c r="U32" s="437"/>
      <c r="V32" s="437"/>
      <c r="W32" s="437"/>
      <c r="X32" s="437"/>
      <c r="Y32" s="437"/>
      <c r="Z32" s="437"/>
      <c r="AA32" s="437"/>
      <c r="AB32" s="437"/>
      <c r="AC32" s="437"/>
      <c r="AD32" s="437"/>
      <c r="AE32" s="234" t="s">
        <v>11</v>
      </c>
      <c r="AF32" s="437" t="str">
        <f>IF(ISBLANK('Achtelfinale 1-16'!$AZ$18),"",'Achtelfinale 1-16'!$CB$18)</f>
        <v>Stuttgarter Kickers</v>
      </c>
      <c r="AG32" s="437"/>
      <c r="AH32" s="437"/>
      <c r="AI32" s="437"/>
      <c r="AJ32" s="437"/>
      <c r="AK32" s="437"/>
      <c r="AL32" s="437"/>
      <c r="AM32" s="437"/>
      <c r="AN32" s="437"/>
      <c r="AO32" s="437"/>
      <c r="AP32" s="437"/>
      <c r="AQ32" s="437"/>
      <c r="AR32" s="437"/>
      <c r="AS32" s="437"/>
      <c r="AT32" s="437"/>
      <c r="AU32" s="437"/>
      <c r="AV32" s="438"/>
      <c r="AW32" s="439">
        <v>2</v>
      </c>
      <c r="AX32" s="413"/>
      <c r="AY32" s="413" t="s">
        <v>12</v>
      </c>
      <c r="AZ32" s="413">
        <v>0</v>
      </c>
      <c r="BA32" s="415"/>
      <c r="BB32" s="417"/>
      <c r="BC32" s="418"/>
      <c r="BM32" s="193"/>
      <c r="BN32" s="193"/>
      <c r="BO32" s="193"/>
      <c r="BP32" s="193"/>
      <c r="BQ32" s="193"/>
      <c r="BR32" s="193"/>
      <c r="BS32" s="193"/>
      <c r="BT32" s="193"/>
      <c r="BU32" s="193"/>
      <c r="BV32" s="193"/>
      <c r="BW32" s="193"/>
      <c r="BX32" s="193"/>
      <c r="BY32" s="193"/>
      <c r="BZ32" s="193"/>
      <c r="CA32" s="235" t="str">
        <f>IF(ISBLANK($AZ$32)," ",IF($AW$32&lt;$AZ$32,$AF$32,IF($AZ$32&lt;$AW$32,$O$32)))</f>
        <v>Fortuna Düsseldorf</v>
      </c>
      <c r="CB32" s="235" t="str">
        <f>IF(ISBLANK($AZ$32)," ",IF($AW$32&gt;$AZ$32,$AF$32,IF($AZ$32&gt;$AW$32,$O$32)))</f>
        <v>Stuttgarter Kickers</v>
      </c>
      <c r="CC32" s="232"/>
      <c r="CD32" s="232"/>
      <c r="CE32" s="232"/>
      <c r="CF32" s="232"/>
      <c r="CG32" s="232"/>
      <c r="CH32" s="192"/>
      <c r="CI32" s="192"/>
      <c r="CJ32" s="233"/>
      <c r="CK32" s="233"/>
      <c r="CL32" s="233"/>
      <c r="CM32" s="233"/>
      <c r="CN32" s="233"/>
      <c r="CO32" s="233"/>
      <c r="CP32" s="233"/>
      <c r="CQ32" s="233"/>
      <c r="CR32" s="233"/>
      <c r="CS32" s="191"/>
      <c r="CT32" s="191"/>
      <c r="CU32" s="191"/>
      <c r="CV32" s="191"/>
      <c r="CW32" s="191"/>
      <c r="CX32" s="191"/>
    </row>
    <row r="33" spans="2:102" ht="12" customHeight="1" thickBot="1">
      <c r="B33" s="426"/>
      <c r="C33" s="427"/>
      <c r="D33" s="429"/>
      <c r="E33" s="419"/>
      <c r="F33" s="419"/>
      <c r="G33" s="419"/>
      <c r="H33" s="419"/>
      <c r="I33" s="420"/>
      <c r="J33" s="433"/>
      <c r="K33" s="434"/>
      <c r="L33" s="434"/>
      <c r="M33" s="434"/>
      <c r="N33" s="435"/>
      <c r="O33" s="421" t="s">
        <v>210</v>
      </c>
      <c r="P33" s="422"/>
      <c r="Q33" s="422"/>
      <c r="R33" s="422"/>
      <c r="S33" s="422"/>
      <c r="T33" s="422"/>
      <c r="U33" s="422"/>
      <c r="V33" s="422"/>
      <c r="W33" s="422"/>
      <c r="X33" s="422"/>
      <c r="Y33" s="422"/>
      <c r="Z33" s="422"/>
      <c r="AA33" s="422"/>
      <c r="AB33" s="422"/>
      <c r="AC33" s="422"/>
      <c r="AD33" s="422"/>
      <c r="AE33" s="238"/>
      <c r="AF33" s="422" t="s">
        <v>211</v>
      </c>
      <c r="AG33" s="422"/>
      <c r="AH33" s="422"/>
      <c r="AI33" s="422"/>
      <c r="AJ33" s="422"/>
      <c r="AK33" s="422"/>
      <c r="AL33" s="422"/>
      <c r="AM33" s="422"/>
      <c r="AN33" s="422"/>
      <c r="AO33" s="422"/>
      <c r="AP33" s="422"/>
      <c r="AQ33" s="422"/>
      <c r="AR33" s="422"/>
      <c r="AS33" s="422"/>
      <c r="AT33" s="422"/>
      <c r="AU33" s="422"/>
      <c r="AV33" s="423"/>
      <c r="AW33" s="440"/>
      <c r="AX33" s="414"/>
      <c r="AY33" s="414"/>
      <c r="AZ33" s="414"/>
      <c r="BA33" s="416"/>
      <c r="BB33" s="419"/>
      <c r="BC33" s="420"/>
      <c r="BM33" s="193"/>
      <c r="BN33" s="193"/>
      <c r="BO33" s="193"/>
      <c r="BP33" s="193"/>
      <c r="BQ33" s="193"/>
      <c r="BR33" s="193"/>
      <c r="BS33" s="193"/>
      <c r="BT33" s="193"/>
      <c r="BU33" s="193"/>
      <c r="BV33" s="193"/>
      <c r="BW33" s="193"/>
      <c r="BX33" s="193"/>
      <c r="BY33" s="193"/>
      <c r="BZ33" s="193"/>
      <c r="CB33" s="192"/>
      <c r="CC33" s="232"/>
      <c r="CD33" s="232"/>
      <c r="CE33" s="232"/>
      <c r="CF33" s="232"/>
      <c r="CG33" s="232"/>
      <c r="CH33" s="192"/>
      <c r="CI33" s="192"/>
      <c r="CJ33" s="233"/>
      <c r="CK33" s="233"/>
      <c r="CL33" s="233"/>
      <c r="CM33" s="233"/>
      <c r="CN33" s="233"/>
      <c r="CO33" s="233"/>
      <c r="CP33" s="233"/>
      <c r="CQ33" s="233"/>
      <c r="CR33" s="233"/>
      <c r="CS33" s="191"/>
      <c r="CT33" s="191"/>
      <c r="CU33" s="191"/>
      <c r="CV33" s="191"/>
      <c r="CW33" s="191"/>
      <c r="CX33" s="191"/>
    </row>
    <row r="34" spans="65:102" ht="15" customHeight="1" thickBot="1">
      <c r="BM34" s="193"/>
      <c r="BN34" s="193"/>
      <c r="BO34" s="193"/>
      <c r="BP34" s="193"/>
      <c r="BQ34" s="193"/>
      <c r="BR34" s="193"/>
      <c r="BS34" s="193"/>
      <c r="BT34" s="193"/>
      <c r="BU34" s="193"/>
      <c r="BV34" s="193"/>
      <c r="BW34" s="193"/>
      <c r="BX34" s="193"/>
      <c r="BY34" s="193"/>
      <c r="BZ34" s="193"/>
      <c r="CB34" s="192"/>
      <c r="CC34" s="232"/>
      <c r="CD34" s="232"/>
      <c r="CE34" s="232"/>
      <c r="CF34" s="232"/>
      <c r="CG34" s="232"/>
      <c r="CH34" s="192"/>
      <c r="CI34" s="192"/>
      <c r="CJ34" s="233"/>
      <c r="CK34" s="233"/>
      <c r="CL34" s="233"/>
      <c r="CM34" s="233"/>
      <c r="CN34" s="233"/>
      <c r="CO34" s="233"/>
      <c r="CP34" s="233"/>
      <c r="CQ34" s="233"/>
      <c r="CR34" s="233"/>
      <c r="CS34" s="191"/>
      <c r="CT34" s="191"/>
      <c r="CU34" s="191"/>
      <c r="CV34" s="191"/>
      <c r="CW34" s="191"/>
      <c r="CX34" s="191"/>
    </row>
    <row r="35" spans="2:102" ht="19.5" customHeight="1" thickBot="1">
      <c r="B35" s="441" t="s">
        <v>5</v>
      </c>
      <c r="C35" s="442"/>
      <c r="D35" s="443" t="s">
        <v>6</v>
      </c>
      <c r="E35" s="444"/>
      <c r="F35" s="444"/>
      <c r="G35" s="444"/>
      <c r="H35" s="444"/>
      <c r="I35" s="445"/>
      <c r="J35" s="446" t="s">
        <v>7</v>
      </c>
      <c r="K35" s="447"/>
      <c r="L35" s="447"/>
      <c r="M35" s="447"/>
      <c r="N35" s="448"/>
      <c r="O35" s="446" t="s">
        <v>212</v>
      </c>
      <c r="P35" s="447"/>
      <c r="Q35" s="447"/>
      <c r="R35" s="447"/>
      <c r="S35" s="447"/>
      <c r="T35" s="447"/>
      <c r="U35" s="447"/>
      <c r="V35" s="447"/>
      <c r="W35" s="447"/>
      <c r="X35" s="447"/>
      <c r="Y35" s="447"/>
      <c r="Z35" s="447"/>
      <c r="AA35" s="447"/>
      <c r="AB35" s="447"/>
      <c r="AC35" s="447"/>
      <c r="AD35" s="447"/>
      <c r="AE35" s="447"/>
      <c r="AF35" s="447"/>
      <c r="AG35" s="447"/>
      <c r="AH35" s="447"/>
      <c r="AI35" s="447"/>
      <c r="AJ35" s="447"/>
      <c r="AK35" s="447"/>
      <c r="AL35" s="447"/>
      <c r="AM35" s="447"/>
      <c r="AN35" s="447"/>
      <c r="AO35" s="447"/>
      <c r="AP35" s="447"/>
      <c r="AQ35" s="447"/>
      <c r="AR35" s="447"/>
      <c r="AS35" s="447"/>
      <c r="AT35" s="447"/>
      <c r="AU35" s="447"/>
      <c r="AV35" s="448"/>
      <c r="AW35" s="446" t="s">
        <v>9</v>
      </c>
      <c r="AX35" s="447"/>
      <c r="AY35" s="447"/>
      <c r="AZ35" s="447"/>
      <c r="BA35" s="448"/>
      <c r="BB35" s="446"/>
      <c r="BC35" s="449"/>
      <c r="BM35" s="193"/>
      <c r="BN35" s="193"/>
      <c r="BO35" s="193"/>
      <c r="BP35" s="193"/>
      <c r="BQ35" s="193"/>
      <c r="BR35" s="193"/>
      <c r="BS35" s="193"/>
      <c r="BT35" s="193"/>
      <c r="BU35" s="193"/>
      <c r="BV35" s="193"/>
      <c r="BW35" s="193"/>
      <c r="BX35" s="193"/>
      <c r="BY35" s="193"/>
      <c r="BZ35" s="193"/>
      <c r="CB35" s="192"/>
      <c r="CC35" s="232"/>
      <c r="CD35" s="232"/>
      <c r="CE35" s="232"/>
      <c r="CF35" s="232"/>
      <c r="CG35" s="232"/>
      <c r="CH35" s="192"/>
      <c r="CI35" s="192"/>
      <c r="CJ35" s="233"/>
      <c r="CK35" s="233"/>
      <c r="CL35" s="233"/>
      <c r="CM35" s="233"/>
      <c r="CN35" s="233"/>
      <c r="CO35" s="233"/>
      <c r="CP35" s="233"/>
      <c r="CQ35" s="233"/>
      <c r="CR35" s="233"/>
      <c r="CS35" s="191"/>
      <c r="CT35" s="191"/>
      <c r="CU35" s="191"/>
      <c r="CV35" s="191"/>
      <c r="CW35" s="191"/>
      <c r="CX35" s="191"/>
    </row>
    <row r="36" spans="2:102" ht="18" customHeight="1">
      <c r="B36" s="424">
        <v>2</v>
      </c>
      <c r="C36" s="425"/>
      <c r="D36" s="428">
        <v>4</v>
      </c>
      <c r="E36" s="417"/>
      <c r="F36" s="417"/>
      <c r="G36" s="417"/>
      <c r="H36" s="417"/>
      <c r="I36" s="418"/>
      <c r="J36" s="430">
        <v>0.6951388888888889</v>
      </c>
      <c r="K36" s="431"/>
      <c r="L36" s="431"/>
      <c r="M36" s="431"/>
      <c r="N36" s="432"/>
      <c r="O36" s="436" t="str">
        <f>IF(ISBLANK('Achtelfinale 1-16'!$AZ$22),"",'Achtelfinale 1-16'!$CB$22)</f>
        <v>SV Lippstadt 08</v>
      </c>
      <c r="P36" s="437"/>
      <c r="Q36" s="437"/>
      <c r="R36" s="437"/>
      <c r="S36" s="437"/>
      <c r="T36" s="437"/>
      <c r="U36" s="437"/>
      <c r="V36" s="437"/>
      <c r="W36" s="437"/>
      <c r="X36" s="437"/>
      <c r="Y36" s="437"/>
      <c r="Z36" s="437"/>
      <c r="AA36" s="437"/>
      <c r="AB36" s="437"/>
      <c r="AC36" s="437"/>
      <c r="AD36" s="437"/>
      <c r="AE36" s="234" t="s">
        <v>11</v>
      </c>
      <c r="AF36" s="437" t="str">
        <f>IF(ISBLANK('Achtelfinale 1-16'!$AZ$26),"",'Achtelfinale 1-16'!$CB$26)</f>
        <v>SG Wattenscheid 09</v>
      </c>
      <c r="AG36" s="437"/>
      <c r="AH36" s="437"/>
      <c r="AI36" s="437"/>
      <c r="AJ36" s="437"/>
      <c r="AK36" s="437"/>
      <c r="AL36" s="437"/>
      <c r="AM36" s="437"/>
      <c r="AN36" s="437"/>
      <c r="AO36" s="437"/>
      <c r="AP36" s="437"/>
      <c r="AQ36" s="437"/>
      <c r="AR36" s="437"/>
      <c r="AS36" s="437"/>
      <c r="AT36" s="437"/>
      <c r="AU36" s="437"/>
      <c r="AV36" s="438"/>
      <c r="AW36" s="439">
        <v>0</v>
      </c>
      <c r="AX36" s="413"/>
      <c r="AY36" s="413" t="s">
        <v>12</v>
      </c>
      <c r="AZ36" s="413">
        <v>3</v>
      </c>
      <c r="BA36" s="415"/>
      <c r="BB36" s="417"/>
      <c r="BC36" s="418"/>
      <c r="BM36" s="193"/>
      <c r="BN36" s="193"/>
      <c r="BO36" s="193"/>
      <c r="BP36" s="193"/>
      <c r="BQ36" s="193"/>
      <c r="BR36" s="193"/>
      <c r="BS36" s="193"/>
      <c r="BT36" s="193"/>
      <c r="BU36" s="193"/>
      <c r="BV36" s="193"/>
      <c r="BW36" s="193"/>
      <c r="BX36" s="193"/>
      <c r="BY36" s="193"/>
      <c r="BZ36" s="193"/>
      <c r="CA36" s="235" t="str">
        <f>IF(ISBLANK($AZ$36)," ",IF($AW$36&lt;$AZ$36,$AF$36,IF($AZ$36&lt;$AW$36,$O$36)))</f>
        <v>SG Wattenscheid 09</v>
      </c>
      <c r="CB36" s="235" t="str">
        <f>IF(ISBLANK($AZ$36)," ",IF($AW$36&gt;$AZ$36,$AF$36,IF($AZ$36&gt;$AW$36,$O$36)))</f>
        <v>SV Lippstadt 08</v>
      </c>
      <c r="CC36" s="232"/>
      <c r="CD36" s="232"/>
      <c r="CE36" s="232"/>
      <c r="CF36" s="232"/>
      <c r="CG36" s="232"/>
      <c r="CH36" s="192"/>
      <c r="CI36" s="192"/>
      <c r="CJ36" s="233"/>
      <c r="CK36" s="233"/>
      <c r="CL36" s="233"/>
      <c r="CM36" s="233"/>
      <c r="CN36" s="233"/>
      <c r="CO36" s="233"/>
      <c r="CP36" s="233"/>
      <c r="CQ36" s="233"/>
      <c r="CR36" s="233"/>
      <c r="CS36" s="191"/>
      <c r="CT36" s="191"/>
      <c r="CU36" s="191"/>
      <c r="CV36" s="191"/>
      <c r="CW36" s="191"/>
      <c r="CX36" s="191"/>
    </row>
    <row r="37" spans="2:102" ht="12" customHeight="1" thickBot="1">
      <c r="B37" s="426"/>
      <c r="C37" s="427"/>
      <c r="D37" s="429"/>
      <c r="E37" s="419"/>
      <c r="F37" s="419"/>
      <c r="G37" s="419"/>
      <c r="H37" s="419"/>
      <c r="I37" s="420"/>
      <c r="J37" s="433"/>
      <c r="K37" s="434"/>
      <c r="L37" s="434"/>
      <c r="M37" s="434"/>
      <c r="N37" s="435"/>
      <c r="O37" s="421" t="s">
        <v>213</v>
      </c>
      <c r="P37" s="422"/>
      <c r="Q37" s="422"/>
      <c r="R37" s="422"/>
      <c r="S37" s="422"/>
      <c r="T37" s="422"/>
      <c r="U37" s="422"/>
      <c r="V37" s="422"/>
      <c r="W37" s="422"/>
      <c r="X37" s="422"/>
      <c r="Y37" s="422"/>
      <c r="Z37" s="422"/>
      <c r="AA37" s="422"/>
      <c r="AB37" s="422"/>
      <c r="AC37" s="422"/>
      <c r="AD37" s="422"/>
      <c r="AE37" s="238"/>
      <c r="AF37" s="422" t="s">
        <v>214</v>
      </c>
      <c r="AG37" s="422"/>
      <c r="AH37" s="422"/>
      <c r="AI37" s="422"/>
      <c r="AJ37" s="422"/>
      <c r="AK37" s="422"/>
      <c r="AL37" s="422"/>
      <c r="AM37" s="422"/>
      <c r="AN37" s="422"/>
      <c r="AO37" s="422"/>
      <c r="AP37" s="422"/>
      <c r="AQ37" s="422"/>
      <c r="AR37" s="422"/>
      <c r="AS37" s="422"/>
      <c r="AT37" s="422"/>
      <c r="AU37" s="422"/>
      <c r="AV37" s="423"/>
      <c r="AW37" s="440"/>
      <c r="AX37" s="414"/>
      <c r="AY37" s="414"/>
      <c r="AZ37" s="414"/>
      <c r="BA37" s="416"/>
      <c r="BB37" s="419"/>
      <c r="BC37" s="420"/>
      <c r="BM37" s="193"/>
      <c r="BN37" s="193"/>
      <c r="BO37" s="193"/>
      <c r="BP37" s="193"/>
      <c r="BQ37" s="193"/>
      <c r="BR37" s="193"/>
      <c r="BS37" s="193"/>
      <c r="BT37" s="193"/>
      <c r="BU37" s="193"/>
      <c r="BV37" s="193"/>
      <c r="BW37" s="193"/>
      <c r="BX37" s="193"/>
      <c r="BY37" s="193"/>
      <c r="BZ37" s="193"/>
      <c r="CB37" s="192"/>
      <c r="CC37" s="232"/>
      <c r="CD37" s="232"/>
      <c r="CE37" s="232"/>
      <c r="CF37" s="232"/>
      <c r="CG37" s="232"/>
      <c r="CH37" s="192"/>
      <c r="CI37" s="192"/>
      <c r="CJ37" s="233"/>
      <c r="CK37" s="233"/>
      <c r="CL37" s="233"/>
      <c r="CM37" s="233"/>
      <c r="CN37" s="233"/>
      <c r="CO37" s="233"/>
      <c r="CP37" s="233"/>
      <c r="CQ37" s="233"/>
      <c r="CR37" s="233"/>
      <c r="CS37" s="191"/>
      <c r="CT37" s="191"/>
      <c r="CU37" s="191"/>
      <c r="CV37" s="191"/>
      <c r="CW37" s="191"/>
      <c r="CX37" s="191"/>
    </row>
    <row r="38" spans="7:147" s="221" customFormat="1" ht="15" customHeight="1" thickBot="1">
      <c r="G38" s="222"/>
      <c r="H38" s="223"/>
      <c r="I38" s="223"/>
      <c r="J38" s="223"/>
      <c r="K38" s="223"/>
      <c r="L38" s="223"/>
      <c r="M38" s="215"/>
      <c r="T38" s="222"/>
      <c r="U38" s="224"/>
      <c r="V38" s="224"/>
      <c r="W38" s="224"/>
      <c r="X38" s="225"/>
      <c r="Y38" s="225"/>
      <c r="Z38" s="225"/>
      <c r="AA38" s="225"/>
      <c r="AB38" s="225"/>
      <c r="AC38" s="215"/>
      <c r="AK38" s="222"/>
      <c r="AL38" s="225"/>
      <c r="AM38" s="225"/>
      <c r="AN38" s="225"/>
      <c r="AO38" s="225"/>
      <c r="AP38" s="225"/>
      <c r="AQ38" s="215"/>
      <c r="BE38" s="226"/>
      <c r="BF38" s="226"/>
      <c r="BG38" s="226"/>
      <c r="BH38" s="226"/>
      <c r="BI38" s="226"/>
      <c r="BJ38" s="226"/>
      <c r="BK38" s="226"/>
      <c r="BL38" s="226"/>
      <c r="BM38" s="208"/>
      <c r="BN38" s="208"/>
      <c r="BO38" s="208"/>
      <c r="BP38" s="208"/>
      <c r="BQ38" s="208"/>
      <c r="BR38" s="208"/>
      <c r="BS38" s="208"/>
      <c r="BT38" s="208"/>
      <c r="BU38" s="208"/>
      <c r="BV38" s="208"/>
      <c r="BW38" s="208"/>
      <c r="BX38" s="208"/>
      <c r="BY38" s="208"/>
      <c r="BZ38" s="208"/>
      <c r="CA38" s="227"/>
      <c r="CB38" s="207"/>
      <c r="CC38" s="228"/>
      <c r="CD38" s="228"/>
      <c r="CE38" s="228"/>
      <c r="CF38" s="228"/>
      <c r="CG38" s="228"/>
      <c r="CH38" s="207"/>
      <c r="CI38" s="207"/>
      <c r="CJ38" s="229"/>
      <c r="CK38" s="229"/>
      <c r="CL38" s="229"/>
      <c r="CM38" s="229"/>
      <c r="CN38" s="229"/>
      <c r="CO38" s="229"/>
      <c r="CP38" s="229"/>
      <c r="CQ38" s="229"/>
      <c r="CR38" s="229"/>
      <c r="CS38" s="206"/>
      <c r="CT38" s="206"/>
      <c r="CU38" s="206"/>
      <c r="CV38" s="206"/>
      <c r="CW38" s="206"/>
      <c r="CX38" s="206"/>
      <c r="CY38" s="230"/>
      <c r="CZ38" s="230"/>
      <c r="DA38" s="230"/>
      <c r="DB38" s="230"/>
      <c r="DC38" s="230"/>
      <c r="DD38" s="230"/>
      <c r="DE38" s="230"/>
      <c r="DF38" s="230"/>
      <c r="DG38" s="230"/>
      <c r="DH38" s="230"/>
      <c r="DI38" s="230"/>
      <c r="DJ38" s="230"/>
      <c r="DK38" s="230"/>
      <c r="DL38" s="230"/>
      <c r="DM38" s="230"/>
      <c r="DN38" s="230"/>
      <c r="DO38" s="230"/>
      <c r="DP38" s="230"/>
      <c r="DQ38" s="230"/>
      <c r="DR38" s="230"/>
      <c r="DS38" s="230"/>
      <c r="DT38" s="230"/>
      <c r="DU38" s="230"/>
      <c r="DV38" s="230"/>
      <c r="DW38" s="230"/>
      <c r="DX38" s="230"/>
      <c r="DY38" s="230"/>
      <c r="DZ38" s="230"/>
      <c r="EA38" s="230"/>
      <c r="EB38" s="230"/>
      <c r="EC38" s="230"/>
      <c r="ED38" s="230"/>
      <c r="EE38" s="230"/>
      <c r="EF38" s="230"/>
      <c r="EG38" s="230"/>
      <c r="EH38" s="230"/>
      <c r="EI38" s="230"/>
      <c r="EJ38" s="230"/>
      <c r="EK38" s="230"/>
      <c r="EL38" s="230"/>
      <c r="EM38" s="230"/>
      <c r="EN38" s="230"/>
      <c r="EO38" s="230"/>
      <c r="EP38" s="230"/>
      <c r="EQ38" s="230"/>
    </row>
    <row r="39" spans="2:102" ht="19.5" customHeight="1" thickBot="1">
      <c r="B39" s="441" t="s">
        <v>5</v>
      </c>
      <c r="C39" s="442"/>
      <c r="D39" s="443" t="s">
        <v>6</v>
      </c>
      <c r="E39" s="444"/>
      <c r="F39" s="444"/>
      <c r="G39" s="444"/>
      <c r="H39" s="444"/>
      <c r="I39" s="445"/>
      <c r="J39" s="446" t="s">
        <v>7</v>
      </c>
      <c r="K39" s="447"/>
      <c r="L39" s="447"/>
      <c r="M39" s="447"/>
      <c r="N39" s="448"/>
      <c r="O39" s="446" t="s">
        <v>215</v>
      </c>
      <c r="P39" s="447"/>
      <c r="Q39" s="447"/>
      <c r="R39" s="447"/>
      <c r="S39" s="447"/>
      <c r="T39" s="447"/>
      <c r="U39" s="447"/>
      <c r="V39" s="447"/>
      <c r="W39" s="447"/>
      <c r="X39" s="447"/>
      <c r="Y39" s="447"/>
      <c r="Z39" s="447"/>
      <c r="AA39" s="447"/>
      <c r="AB39" s="447"/>
      <c r="AC39" s="447"/>
      <c r="AD39" s="447"/>
      <c r="AE39" s="447"/>
      <c r="AF39" s="447"/>
      <c r="AG39" s="447"/>
      <c r="AH39" s="447"/>
      <c r="AI39" s="447"/>
      <c r="AJ39" s="447"/>
      <c r="AK39" s="447"/>
      <c r="AL39" s="447"/>
      <c r="AM39" s="447"/>
      <c r="AN39" s="447"/>
      <c r="AO39" s="447"/>
      <c r="AP39" s="447"/>
      <c r="AQ39" s="447"/>
      <c r="AR39" s="447"/>
      <c r="AS39" s="447"/>
      <c r="AT39" s="447"/>
      <c r="AU39" s="447"/>
      <c r="AV39" s="448"/>
      <c r="AW39" s="446" t="s">
        <v>9</v>
      </c>
      <c r="AX39" s="447"/>
      <c r="AY39" s="447"/>
      <c r="AZ39" s="447"/>
      <c r="BA39" s="448"/>
      <c r="BB39" s="446"/>
      <c r="BC39" s="449"/>
      <c r="BM39" s="193"/>
      <c r="BN39" s="193"/>
      <c r="BO39" s="193"/>
      <c r="BP39" s="193"/>
      <c r="BQ39" s="193"/>
      <c r="BR39" s="193"/>
      <c r="BS39" s="193"/>
      <c r="BT39" s="193"/>
      <c r="BU39" s="193"/>
      <c r="BV39" s="193"/>
      <c r="BW39" s="193"/>
      <c r="BX39" s="193"/>
      <c r="BY39" s="193"/>
      <c r="BZ39" s="193"/>
      <c r="CB39" s="192"/>
      <c r="CC39" s="232"/>
      <c r="CD39" s="232"/>
      <c r="CE39" s="232"/>
      <c r="CF39" s="232"/>
      <c r="CG39" s="232"/>
      <c r="CH39" s="192"/>
      <c r="CI39" s="192"/>
      <c r="CJ39" s="233"/>
      <c r="CK39" s="233"/>
      <c r="CL39" s="233"/>
      <c r="CM39" s="233"/>
      <c r="CN39" s="233"/>
      <c r="CO39" s="233"/>
      <c r="CP39" s="233"/>
      <c r="CQ39" s="233"/>
      <c r="CR39" s="233"/>
      <c r="CS39" s="191"/>
      <c r="CT39" s="191"/>
      <c r="CU39" s="191"/>
      <c r="CV39" s="191"/>
      <c r="CW39" s="191"/>
      <c r="CX39" s="191"/>
    </row>
    <row r="40" spans="2:102" ht="18" customHeight="1">
      <c r="B40" s="424">
        <v>3</v>
      </c>
      <c r="C40" s="425"/>
      <c r="D40" s="428">
        <v>3</v>
      </c>
      <c r="E40" s="417"/>
      <c r="F40" s="417"/>
      <c r="G40" s="417"/>
      <c r="H40" s="417"/>
      <c r="I40" s="418"/>
      <c r="J40" s="430">
        <v>0.7076388888888889</v>
      </c>
      <c r="K40" s="431"/>
      <c r="L40" s="431"/>
      <c r="M40" s="431"/>
      <c r="N40" s="432"/>
      <c r="O40" s="436" t="str">
        <f>IF(ISBLANK('Achtelfinale 1-16'!$AZ$30),"",'Achtelfinale 1-16'!$CB$30)</f>
        <v>SC Verl I</v>
      </c>
      <c r="P40" s="437"/>
      <c r="Q40" s="437"/>
      <c r="R40" s="437"/>
      <c r="S40" s="437"/>
      <c r="T40" s="437"/>
      <c r="U40" s="437"/>
      <c r="V40" s="437"/>
      <c r="W40" s="437"/>
      <c r="X40" s="437"/>
      <c r="Y40" s="437"/>
      <c r="Z40" s="437"/>
      <c r="AA40" s="437"/>
      <c r="AB40" s="437"/>
      <c r="AC40" s="437"/>
      <c r="AD40" s="437"/>
      <c r="AE40" s="234" t="s">
        <v>11</v>
      </c>
      <c r="AF40" s="437" t="str">
        <f>IF(ISBLANK('Achtelfinale 1-16'!$AZ$34),"",'Achtelfinale 1-16'!$CB$34)</f>
        <v>Korona Kielce (PL)</v>
      </c>
      <c r="AG40" s="437"/>
      <c r="AH40" s="437"/>
      <c r="AI40" s="437"/>
      <c r="AJ40" s="437"/>
      <c r="AK40" s="437"/>
      <c r="AL40" s="437"/>
      <c r="AM40" s="437"/>
      <c r="AN40" s="437"/>
      <c r="AO40" s="437"/>
      <c r="AP40" s="437"/>
      <c r="AQ40" s="437"/>
      <c r="AR40" s="437"/>
      <c r="AS40" s="437"/>
      <c r="AT40" s="437"/>
      <c r="AU40" s="437"/>
      <c r="AV40" s="438"/>
      <c r="AW40" s="439">
        <v>1</v>
      </c>
      <c r="AX40" s="413"/>
      <c r="AY40" s="413" t="s">
        <v>12</v>
      </c>
      <c r="AZ40" s="413">
        <v>3</v>
      </c>
      <c r="BA40" s="415"/>
      <c r="BB40" s="417"/>
      <c r="BC40" s="418"/>
      <c r="BM40" s="193"/>
      <c r="BN40" s="193"/>
      <c r="BO40" s="193"/>
      <c r="BP40" s="193"/>
      <c r="BQ40" s="193"/>
      <c r="BR40" s="193"/>
      <c r="BS40" s="193"/>
      <c r="BT40" s="193"/>
      <c r="BU40" s="193"/>
      <c r="BV40" s="193"/>
      <c r="BW40" s="193"/>
      <c r="BX40" s="193"/>
      <c r="BY40" s="193"/>
      <c r="BZ40" s="193"/>
      <c r="CA40" s="237" t="str">
        <f>IF(ISBLANK($AZ$40)," ",IF($AW$40&lt;$AZ$40,$AF$40,IF($AZ$40&lt;$AW$40,$O$40)))</f>
        <v>Korona Kielce (PL)</v>
      </c>
      <c r="CB40" s="235" t="str">
        <f>IF(ISBLANK($AZ$40)," ",IF($AW$40&gt;$AZ$40,$AF$40,IF($AZ$40&gt;$AW$40,$O$40)))</f>
        <v>SC Verl I</v>
      </c>
      <c r="CC40" s="232"/>
      <c r="CD40" s="232"/>
      <c r="CE40" s="232"/>
      <c r="CF40" s="232"/>
      <c r="CG40" s="232"/>
      <c r="CH40" s="192"/>
      <c r="CI40" s="192"/>
      <c r="CJ40" s="233"/>
      <c r="CK40" s="233"/>
      <c r="CL40" s="233"/>
      <c r="CM40" s="233"/>
      <c r="CN40" s="233"/>
      <c r="CO40" s="233"/>
      <c r="CP40" s="233"/>
      <c r="CQ40" s="233"/>
      <c r="CR40" s="233"/>
      <c r="CS40" s="191"/>
      <c r="CT40" s="191"/>
      <c r="CU40" s="191"/>
      <c r="CV40" s="191"/>
      <c r="CW40" s="191"/>
      <c r="CX40" s="191"/>
    </row>
    <row r="41" spans="2:102" ht="12" customHeight="1" thickBot="1">
      <c r="B41" s="426"/>
      <c r="C41" s="427"/>
      <c r="D41" s="429"/>
      <c r="E41" s="419"/>
      <c r="F41" s="419"/>
      <c r="G41" s="419"/>
      <c r="H41" s="419"/>
      <c r="I41" s="420"/>
      <c r="J41" s="433"/>
      <c r="K41" s="434"/>
      <c r="L41" s="434"/>
      <c r="M41" s="434"/>
      <c r="N41" s="435"/>
      <c r="O41" s="421" t="s">
        <v>216</v>
      </c>
      <c r="P41" s="422"/>
      <c r="Q41" s="422"/>
      <c r="R41" s="422"/>
      <c r="S41" s="422"/>
      <c r="T41" s="422"/>
      <c r="U41" s="422"/>
      <c r="V41" s="422"/>
      <c r="W41" s="422"/>
      <c r="X41" s="422"/>
      <c r="Y41" s="422"/>
      <c r="Z41" s="422"/>
      <c r="AA41" s="422"/>
      <c r="AB41" s="422"/>
      <c r="AC41" s="422"/>
      <c r="AD41" s="422"/>
      <c r="AE41" s="238"/>
      <c r="AF41" s="422" t="s">
        <v>217</v>
      </c>
      <c r="AG41" s="422"/>
      <c r="AH41" s="422"/>
      <c r="AI41" s="422"/>
      <c r="AJ41" s="422"/>
      <c r="AK41" s="422"/>
      <c r="AL41" s="422"/>
      <c r="AM41" s="422"/>
      <c r="AN41" s="422"/>
      <c r="AO41" s="422"/>
      <c r="AP41" s="422"/>
      <c r="AQ41" s="422"/>
      <c r="AR41" s="422"/>
      <c r="AS41" s="422"/>
      <c r="AT41" s="422"/>
      <c r="AU41" s="422"/>
      <c r="AV41" s="423"/>
      <c r="AW41" s="440"/>
      <c r="AX41" s="414"/>
      <c r="AY41" s="414"/>
      <c r="AZ41" s="414"/>
      <c r="BA41" s="416"/>
      <c r="BB41" s="419"/>
      <c r="BC41" s="420"/>
      <c r="BM41" s="193"/>
      <c r="BN41" s="193"/>
      <c r="BO41" s="193"/>
      <c r="BP41" s="193"/>
      <c r="BQ41" s="193"/>
      <c r="BR41" s="193"/>
      <c r="BS41" s="193"/>
      <c r="BT41" s="193"/>
      <c r="BU41" s="193"/>
      <c r="BV41" s="193"/>
      <c r="BW41" s="193"/>
      <c r="BX41" s="193"/>
      <c r="BY41" s="193"/>
      <c r="BZ41" s="193"/>
      <c r="CB41" s="192"/>
      <c r="CC41" s="232"/>
      <c r="CD41" s="232"/>
      <c r="CE41" s="232"/>
      <c r="CF41" s="232"/>
      <c r="CG41" s="232"/>
      <c r="CH41" s="192"/>
      <c r="CI41" s="192"/>
      <c r="CJ41" s="233"/>
      <c r="CK41" s="233"/>
      <c r="CL41" s="233"/>
      <c r="CM41" s="233"/>
      <c r="CN41" s="233"/>
      <c r="CO41" s="233"/>
      <c r="CP41" s="233"/>
      <c r="CQ41" s="233"/>
      <c r="CR41" s="233"/>
      <c r="CS41" s="191"/>
      <c r="CT41" s="191"/>
      <c r="CU41" s="191"/>
      <c r="CV41" s="191"/>
      <c r="CW41" s="191"/>
      <c r="CX41" s="191"/>
    </row>
    <row r="42" spans="65:102" ht="15" customHeight="1" thickBot="1">
      <c r="BM42" s="193"/>
      <c r="BN42" s="193"/>
      <c r="BO42" s="193"/>
      <c r="BP42" s="193"/>
      <c r="BQ42" s="193"/>
      <c r="BR42" s="193"/>
      <c r="BS42" s="193"/>
      <c r="BT42" s="193"/>
      <c r="BU42" s="193"/>
      <c r="BV42" s="193"/>
      <c r="BW42" s="193"/>
      <c r="BX42" s="193"/>
      <c r="BY42" s="193"/>
      <c r="BZ42" s="193"/>
      <c r="CB42" s="192"/>
      <c r="CC42" s="232"/>
      <c r="CD42" s="232"/>
      <c r="CE42" s="232"/>
      <c r="CF42" s="232"/>
      <c r="CG42" s="232"/>
      <c r="CH42" s="192"/>
      <c r="CI42" s="192"/>
      <c r="CJ42" s="233"/>
      <c r="CK42" s="233"/>
      <c r="CL42" s="233"/>
      <c r="CM42" s="233"/>
      <c r="CN42" s="233"/>
      <c r="CO42" s="233"/>
      <c r="CP42" s="233"/>
      <c r="CQ42" s="233"/>
      <c r="CR42" s="233"/>
      <c r="CS42" s="191"/>
      <c r="CT42" s="191"/>
      <c r="CU42" s="191"/>
      <c r="CV42" s="191"/>
      <c r="CW42" s="191"/>
      <c r="CX42" s="191"/>
    </row>
    <row r="43" spans="2:102" ht="19.5" customHeight="1" thickBot="1">
      <c r="B43" s="441" t="s">
        <v>5</v>
      </c>
      <c r="C43" s="442"/>
      <c r="D43" s="443" t="s">
        <v>6</v>
      </c>
      <c r="E43" s="444"/>
      <c r="F43" s="444"/>
      <c r="G43" s="444"/>
      <c r="H43" s="444"/>
      <c r="I43" s="445"/>
      <c r="J43" s="446" t="s">
        <v>7</v>
      </c>
      <c r="K43" s="447"/>
      <c r="L43" s="447"/>
      <c r="M43" s="447"/>
      <c r="N43" s="448"/>
      <c r="O43" s="446" t="s">
        <v>218</v>
      </c>
      <c r="P43" s="447"/>
      <c r="Q43" s="447"/>
      <c r="R43" s="447"/>
      <c r="S43" s="447"/>
      <c r="T43" s="447"/>
      <c r="U43" s="447"/>
      <c r="V43" s="447"/>
      <c r="W43" s="447"/>
      <c r="X43" s="447"/>
      <c r="Y43" s="447"/>
      <c r="Z43" s="447"/>
      <c r="AA43" s="447"/>
      <c r="AB43" s="447"/>
      <c r="AC43" s="447"/>
      <c r="AD43" s="447"/>
      <c r="AE43" s="447"/>
      <c r="AF43" s="447"/>
      <c r="AG43" s="447"/>
      <c r="AH43" s="447"/>
      <c r="AI43" s="447"/>
      <c r="AJ43" s="447"/>
      <c r="AK43" s="447"/>
      <c r="AL43" s="447"/>
      <c r="AM43" s="447"/>
      <c r="AN43" s="447"/>
      <c r="AO43" s="447"/>
      <c r="AP43" s="447"/>
      <c r="AQ43" s="447"/>
      <c r="AR43" s="447"/>
      <c r="AS43" s="447"/>
      <c r="AT43" s="447"/>
      <c r="AU43" s="447"/>
      <c r="AV43" s="448"/>
      <c r="AW43" s="446" t="s">
        <v>9</v>
      </c>
      <c r="AX43" s="447"/>
      <c r="AY43" s="447"/>
      <c r="AZ43" s="447"/>
      <c r="BA43" s="448"/>
      <c r="BB43" s="446"/>
      <c r="BC43" s="449"/>
      <c r="BM43" s="193"/>
      <c r="BN43" s="193"/>
      <c r="BO43" s="193"/>
      <c r="BP43" s="193"/>
      <c r="BQ43" s="193"/>
      <c r="BR43" s="193"/>
      <c r="BS43" s="193"/>
      <c r="BT43" s="193"/>
      <c r="BU43" s="193"/>
      <c r="BV43" s="193"/>
      <c r="BW43" s="193"/>
      <c r="BX43" s="193"/>
      <c r="BY43" s="193"/>
      <c r="BZ43" s="193"/>
      <c r="CB43" s="192"/>
      <c r="CC43" s="232"/>
      <c r="CD43" s="232"/>
      <c r="CE43" s="232"/>
      <c r="CF43" s="232"/>
      <c r="CG43" s="232"/>
      <c r="CH43" s="192"/>
      <c r="CI43" s="192"/>
      <c r="CJ43" s="233"/>
      <c r="CK43" s="233"/>
      <c r="CL43" s="233"/>
      <c r="CM43" s="233"/>
      <c r="CN43" s="233"/>
      <c r="CO43" s="233"/>
      <c r="CP43" s="233"/>
      <c r="CQ43" s="233"/>
      <c r="CR43" s="233"/>
      <c r="CS43" s="191"/>
      <c r="CT43" s="191"/>
      <c r="CU43" s="191"/>
      <c r="CV43" s="191"/>
      <c r="CW43" s="191"/>
      <c r="CX43" s="191"/>
    </row>
    <row r="44" spans="2:102" ht="18" customHeight="1">
      <c r="B44" s="424">
        <v>4</v>
      </c>
      <c r="C44" s="425"/>
      <c r="D44" s="428">
        <v>4</v>
      </c>
      <c r="E44" s="417"/>
      <c r="F44" s="417"/>
      <c r="G44" s="417"/>
      <c r="H44" s="417"/>
      <c r="I44" s="418"/>
      <c r="J44" s="430">
        <v>0.7076388888888889</v>
      </c>
      <c r="K44" s="431"/>
      <c r="L44" s="431"/>
      <c r="M44" s="431"/>
      <c r="N44" s="432"/>
      <c r="O44" s="436" t="str">
        <f>IF(ISBLANK('Achtelfinale 1-16'!$AZ$38),"",'Achtelfinale 1-16'!$CB$38)</f>
        <v>RW Oberhausen</v>
      </c>
      <c r="P44" s="437"/>
      <c r="Q44" s="437"/>
      <c r="R44" s="437"/>
      <c r="S44" s="437"/>
      <c r="T44" s="437"/>
      <c r="U44" s="437"/>
      <c r="V44" s="437"/>
      <c r="W44" s="437"/>
      <c r="X44" s="437"/>
      <c r="Y44" s="437"/>
      <c r="Z44" s="437"/>
      <c r="AA44" s="437"/>
      <c r="AB44" s="437"/>
      <c r="AC44" s="437"/>
      <c r="AD44" s="437"/>
      <c r="AE44" s="234" t="s">
        <v>11</v>
      </c>
      <c r="AF44" s="437" t="str">
        <f>IF(ISBLANK('Achtelfinale 1-16'!$AZ$42),"",'Achtelfinale 1-16'!$CB$42)</f>
        <v>DSC Wanne Eickel</v>
      </c>
      <c r="AG44" s="437"/>
      <c r="AH44" s="437"/>
      <c r="AI44" s="437"/>
      <c r="AJ44" s="437"/>
      <c r="AK44" s="437"/>
      <c r="AL44" s="437"/>
      <c r="AM44" s="437"/>
      <c r="AN44" s="437"/>
      <c r="AO44" s="437"/>
      <c r="AP44" s="437"/>
      <c r="AQ44" s="437"/>
      <c r="AR44" s="437"/>
      <c r="AS44" s="437"/>
      <c r="AT44" s="437"/>
      <c r="AU44" s="437"/>
      <c r="AV44" s="438"/>
      <c r="AW44" s="439">
        <v>0</v>
      </c>
      <c r="AX44" s="413"/>
      <c r="AY44" s="413" t="s">
        <v>12</v>
      </c>
      <c r="AZ44" s="413">
        <v>3</v>
      </c>
      <c r="BA44" s="415"/>
      <c r="BB44" s="417"/>
      <c r="BC44" s="418"/>
      <c r="BM44" s="193"/>
      <c r="BN44" s="193"/>
      <c r="BO44" s="193"/>
      <c r="BP44" s="193"/>
      <c r="BQ44" s="193"/>
      <c r="BR44" s="193"/>
      <c r="BS44" s="193"/>
      <c r="BT44" s="193"/>
      <c r="BU44" s="193"/>
      <c r="BV44" s="193"/>
      <c r="BW44" s="193"/>
      <c r="BX44" s="193"/>
      <c r="BY44" s="193"/>
      <c r="BZ44" s="193"/>
      <c r="CA44" s="237" t="str">
        <f>IF(ISBLANK($AZ$44)," ",IF($AW$44&lt;$AZ$44,$AF$44,IF($AZ$44&lt;$AW$44,$O$44)))</f>
        <v>DSC Wanne Eickel</v>
      </c>
      <c r="CB44" s="235" t="str">
        <f>IF(ISBLANK($AZ$44)," ",IF($AW$44&gt;$AZ$44,$AF$44,IF($AZ$44&gt;$AW$44,$O$44)))</f>
        <v>RW Oberhausen</v>
      </c>
      <c r="CC44" s="232"/>
      <c r="CD44" s="232"/>
      <c r="CE44" s="232"/>
      <c r="CF44" s="232"/>
      <c r="CG44" s="232"/>
      <c r="CH44" s="192"/>
      <c r="CI44" s="192"/>
      <c r="CJ44" s="233"/>
      <c r="CK44" s="233"/>
      <c r="CL44" s="233"/>
      <c r="CM44" s="233"/>
      <c r="CN44" s="233"/>
      <c r="CO44" s="233"/>
      <c r="CP44" s="233"/>
      <c r="CQ44" s="233"/>
      <c r="CR44" s="233"/>
      <c r="CS44" s="191"/>
      <c r="CT44" s="191"/>
      <c r="CU44" s="191"/>
      <c r="CV44" s="191"/>
      <c r="CW44" s="191"/>
      <c r="CX44" s="191"/>
    </row>
    <row r="45" spans="2:102" ht="12" customHeight="1" thickBot="1">
      <c r="B45" s="426"/>
      <c r="C45" s="427"/>
      <c r="D45" s="429"/>
      <c r="E45" s="419"/>
      <c r="F45" s="419"/>
      <c r="G45" s="419"/>
      <c r="H45" s="419"/>
      <c r="I45" s="420"/>
      <c r="J45" s="433"/>
      <c r="K45" s="434"/>
      <c r="L45" s="434"/>
      <c r="M45" s="434"/>
      <c r="N45" s="435"/>
      <c r="O45" s="421" t="s">
        <v>219</v>
      </c>
      <c r="P45" s="422"/>
      <c r="Q45" s="422"/>
      <c r="R45" s="422"/>
      <c r="S45" s="422"/>
      <c r="T45" s="422"/>
      <c r="U45" s="422"/>
      <c r="V45" s="422"/>
      <c r="W45" s="422"/>
      <c r="X45" s="422"/>
      <c r="Y45" s="422"/>
      <c r="Z45" s="422"/>
      <c r="AA45" s="422"/>
      <c r="AB45" s="422"/>
      <c r="AC45" s="422"/>
      <c r="AD45" s="422"/>
      <c r="AE45" s="238"/>
      <c r="AF45" s="422" t="s">
        <v>220</v>
      </c>
      <c r="AG45" s="422"/>
      <c r="AH45" s="422"/>
      <c r="AI45" s="422"/>
      <c r="AJ45" s="422"/>
      <c r="AK45" s="422"/>
      <c r="AL45" s="422"/>
      <c r="AM45" s="422"/>
      <c r="AN45" s="422"/>
      <c r="AO45" s="422"/>
      <c r="AP45" s="422"/>
      <c r="AQ45" s="422"/>
      <c r="AR45" s="422"/>
      <c r="AS45" s="422"/>
      <c r="AT45" s="422"/>
      <c r="AU45" s="422"/>
      <c r="AV45" s="423"/>
      <c r="AW45" s="440"/>
      <c r="AX45" s="414"/>
      <c r="AY45" s="414"/>
      <c r="AZ45" s="414"/>
      <c r="BA45" s="416"/>
      <c r="BB45" s="419"/>
      <c r="BC45" s="420"/>
      <c r="BM45" s="193"/>
      <c r="BN45" s="193"/>
      <c r="BO45" s="193"/>
      <c r="BP45" s="193"/>
      <c r="BQ45" s="193"/>
      <c r="BR45" s="193"/>
      <c r="BS45" s="193"/>
      <c r="BT45" s="193"/>
      <c r="BU45" s="193"/>
      <c r="BV45" s="193"/>
      <c r="BW45" s="193"/>
      <c r="BX45" s="193"/>
      <c r="BY45" s="193"/>
      <c r="BZ45" s="193"/>
      <c r="CB45" s="192"/>
      <c r="CC45" s="232"/>
      <c r="CD45" s="232"/>
      <c r="CE45" s="232"/>
      <c r="CF45" s="232"/>
      <c r="CG45" s="232"/>
      <c r="CH45" s="192"/>
      <c r="CI45" s="192"/>
      <c r="CJ45" s="233"/>
      <c r="CK45" s="233"/>
      <c r="CL45" s="233"/>
      <c r="CM45" s="233"/>
      <c r="CN45" s="233"/>
      <c r="CO45" s="233"/>
      <c r="CP45" s="233"/>
      <c r="CQ45" s="233"/>
      <c r="CR45" s="233"/>
      <c r="CS45" s="191"/>
      <c r="CT45" s="191"/>
      <c r="CU45" s="191"/>
      <c r="CV45" s="191"/>
      <c r="CW45" s="191"/>
      <c r="CX45" s="191"/>
    </row>
    <row r="46" spans="2:102" ht="25.5" customHeight="1">
      <c r="B46" s="240"/>
      <c r="C46" s="240"/>
      <c r="D46" s="240"/>
      <c r="E46" s="240"/>
      <c r="F46" s="240"/>
      <c r="G46" s="240"/>
      <c r="H46" s="240"/>
      <c r="I46" s="240"/>
      <c r="J46" s="241"/>
      <c r="K46" s="241"/>
      <c r="L46" s="241"/>
      <c r="M46" s="241"/>
      <c r="N46" s="241"/>
      <c r="O46" s="242"/>
      <c r="P46" s="242"/>
      <c r="Q46" s="242"/>
      <c r="R46" s="242"/>
      <c r="S46" s="242"/>
      <c r="T46" s="242"/>
      <c r="U46" s="242"/>
      <c r="V46" s="242"/>
      <c r="W46" s="242"/>
      <c r="X46" s="242"/>
      <c r="Y46" s="242"/>
      <c r="Z46" s="242"/>
      <c r="AA46" s="242"/>
      <c r="AB46" s="242"/>
      <c r="AC46" s="242"/>
      <c r="AD46" s="242"/>
      <c r="AE46" s="243"/>
      <c r="AF46" s="242"/>
      <c r="AG46" s="242"/>
      <c r="AH46" s="242"/>
      <c r="AI46" s="242"/>
      <c r="AJ46" s="242"/>
      <c r="AK46" s="242"/>
      <c r="AL46" s="242"/>
      <c r="AM46" s="242"/>
      <c r="AN46" s="242"/>
      <c r="AO46" s="242"/>
      <c r="AP46" s="242"/>
      <c r="AQ46" s="242"/>
      <c r="AR46" s="242"/>
      <c r="AS46" s="242"/>
      <c r="AT46" s="242"/>
      <c r="AU46" s="242"/>
      <c r="AV46" s="242"/>
      <c r="AW46" s="244"/>
      <c r="AX46" s="244"/>
      <c r="AY46" s="244"/>
      <c r="AZ46" s="244"/>
      <c r="BA46" s="244"/>
      <c r="BB46" s="240"/>
      <c r="BC46" s="240"/>
      <c r="BM46" s="193"/>
      <c r="BN46" s="193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3"/>
      <c r="CB46" s="192"/>
      <c r="CC46" s="232"/>
      <c r="CD46" s="232"/>
      <c r="CE46" s="232"/>
      <c r="CF46" s="232"/>
      <c r="CG46" s="232"/>
      <c r="CH46" s="192"/>
      <c r="CI46" s="192"/>
      <c r="CJ46" s="233"/>
      <c r="CK46" s="233"/>
      <c r="CL46" s="233"/>
      <c r="CM46" s="233"/>
      <c r="CN46" s="233"/>
      <c r="CO46" s="233"/>
      <c r="CP46" s="233"/>
      <c r="CQ46" s="233"/>
      <c r="CR46" s="233"/>
      <c r="CS46" s="191"/>
      <c r="CT46" s="191"/>
      <c r="CU46" s="191"/>
      <c r="CV46" s="191"/>
      <c r="CW46" s="191"/>
      <c r="CX46" s="191"/>
    </row>
  </sheetData>
  <sheetProtection/>
  <mergeCells count="139">
    <mergeCell ref="B2:BC4"/>
    <mergeCell ref="B11:BC11"/>
    <mergeCell ref="B13:C13"/>
    <mergeCell ref="D13:I13"/>
    <mergeCell ref="J13:N13"/>
    <mergeCell ref="O13:AV13"/>
    <mergeCell ref="AW13:BA13"/>
    <mergeCell ref="BB13:BC13"/>
    <mergeCell ref="AW17:BA17"/>
    <mergeCell ref="B14:C15"/>
    <mergeCell ref="D14:I15"/>
    <mergeCell ref="J14:N15"/>
    <mergeCell ref="O14:AD14"/>
    <mergeCell ref="AF14:AV14"/>
    <mergeCell ref="AW14:AX15"/>
    <mergeCell ref="B17:C17"/>
    <mergeCell ref="D17:I17"/>
    <mergeCell ref="J17:N17"/>
    <mergeCell ref="O17:AV17"/>
    <mergeCell ref="AY14:AY15"/>
    <mergeCell ref="AZ14:BA15"/>
    <mergeCell ref="BB14:BC15"/>
    <mergeCell ref="O15:AD15"/>
    <mergeCell ref="AF15:AV15"/>
    <mergeCell ref="BB17:BC17"/>
    <mergeCell ref="B18:C19"/>
    <mergeCell ref="D18:I19"/>
    <mergeCell ref="J18:N19"/>
    <mergeCell ref="O18:AD18"/>
    <mergeCell ref="AF18:AV18"/>
    <mergeCell ref="AW18:AX19"/>
    <mergeCell ref="AY18:AY19"/>
    <mergeCell ref="AZ18:BA19"/>
    <mergeCell ref="BB18:BC19"/>
    <mergeCell ref="O19:AD19"/>
    <mergeCell ref="AF19:AV19"/>
    <mergeCell ref="B21:C21"/>
    <mergeCell ref="D21:I21"/>
    <mergeCell ref="J21:N21"/>
    <mergeCell ref="O21:AV21"/>
    <mergeCell ref="AW21:BA21"/>
    <mergeCell ref="BB21:BC21"/>
    <mergeCell ref="B22:C23"/>
    <mergeCell ref="D22:I23"/>
    <mergeCell ref="J22:N23"/>
    <mergeCell ref="O22:AD22"/>
    <mergeCell ref="AF22:AV22"/>
    <mergeCell ref="AW22:AX23"/>
    <mergeCell ref="AY22:AY23"/>
    <mergeCell ref="AZ22:BA23"/>
    <mergeCell ref="BB22:BC23"/>
    <mergeCell ref="O23:AD23"/>
    <mergeCell ref="AF23:AV23"/>
    <mergeCell ref="B25:C25"/>
    <mergeCell ref="D25:I25"/>
    <mergeCell ref="J25:N25"/>
    <mergeCell ref="O25:AV25"/>
    <mergeCell ref="AW25:BA25"/>
    <mergeCell ref="BB25:BC25"/>
    <mergeCell ref="O27:AD27"/>
    <mergeCell ref="AF27:AV27"/>
    <mergeCell ref="B29:BC29"/>
    <mergeCell ref="B26:C27"/>
    <mergeCell ref="D26:I27"/>
    <mergeCell ref="J26:N27"/>
    <mergeCell ref="O26:AD26"/>
    <mergeCell ref="AF26:AV26"/>
    <mergeCell ref="AW26:AX27"/>
    <mergeCell ref="AW31:BA31"/>
    <mergeCell ref="BB31:BC31"/>
    <mergeCell ref="AY26:AY27"/>
    <mergeCell ref="AZ26:BA27"/>
    <mergeCell ref="BB26:BC27"/>
    <mergeCell ref="B31:C31"/>
    <mergeCell ref="D31:I31"/>
    <mergeCell ref="J31:N31"/>
    <mergeCell ref="O31:AV31"/>
    <mergeCell ref="AW35:BA35"/>
    <mergeCell ref="B32:C33"/>
    <mergeCell ref="D32:I33"/>
    <mergeCell ref="J32:N33"/>
    <mergeCell ref="O32:AD32"/>
    <mergeCell ref="AF32:AV32"/>
    <mergeCell ref="AW32:AX33"/>
    <mergeCell ref="B35:C35"/>
    <mergeCell ref="D35:I35"/>
    <mergeCell ref="J35:N35"/>
    <mergeCell ref="O35:AV35"/>
    <mergeCell ref="AY32:AY33"/>
    <mergeCell ref="AZ32:BA33"/>
    <mergeCell ref="BB32:BC33"/>
    <mergeCell ref="O33:AD33"/>
    <mergeCell ref="AF33:AV33"/>
    <mergeCell ref="BB35:BC35"/>
    <mergeCell ref="B36:C37"/>
    <mergeCell ref="D36:I37"/>
    <mergeCell ref="J36:N37"/>
    <mergeCell ref="O36:AD36"/>
    <mergeCell ref="AF36:AV36"/>
    <mergeCell ref="AW36:AX37"/>
    <mergeCell ref="AY36:AY37"/>
    <mergeCell ref="AZ36:BA37"/>
    <mergeCell ref="BB36:BC37"/>
    <mergeCell ref="O37:AD37"/>
    <mergeCell ref="AF37:AV37"/>
    <mergeCell ref="B39:C39"/>
    <mergeCell ref="D39:I39"/>
    <mergeCell ref="J39:N39"/>
    <mergeCell ref="O39:AV39"/>
    <mergeCell ref="AW39:BA39"/>
    <mergeCell ref="BB39:BC39"/>
    <mergeCell ref="B40:C41"/>
    <mergeCell ref="D40:I41"/>
    <mergeCell ref="J40:N41"/>
    <mergeCell ref="O40:AD40"/>
    <mergeCell ref="AF40:AV40"/>
    <mergeCell ref="AW40:AX41"/>
    <mergeCell ref="AY40:AY41"/>
    <mergeCell ref="AZ40:BA41"/>
    <mergeCell ref="BB40:BC41"/>
    <mergeCell ref="O41:AD41"/>
    <mergeCell ref="AF41:AV41"/>
    <mergeCell ref="B43:C43"/>
    <mergeCell ref="D43:I43"/>
    <mergeCell ref="J43:N43"/>
    <mergeCell ref="O43:AV43"/>
    <mergeCell ref="AW43:BA43"/>
    <mergeCell ref="BB43:BC43"/>
    <mergeCell ref="B44:C45"/>
    <mergeCell ref="D44:I45"/>
    <mergeCell ref="J44:N45"/>
    <mergeCell ref="O44:AD44"/>
    <mergeCell ref="AY44:AY45"/>
    <mergeCell ref="AZ44:BA45"/>
    <mergeCell ref="BB44:BC45"/>
    <mergeCell ref="O45:AD45"/>
    <mergeCell ref="AF45:AV45"/>
    <mergeCell ref="AF44:AV44"/>
    <mergeCell ref="AW44:AX45"/>
  </mergeCells>
  <printOptions/>
  <pageMargins left="0.3937007874015748" right="0.3937007874015748" top="0.3937007874015748" bottom="0.3937007874015748" header="0" footer="0"/>
  <pageSetup horizontalDpi="600" verticalDpi="600" orientation="portrait" paperSize="9" scale="97" r:id="rId1"/>
  <headerFooter alignWithMargins="0">
    <oddFooter>&amp;Cwww.kadmo.de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45"/>
  <dimension ref="A1:EQ50"/>
  <sheetViews>
    <sheetView showGridLines="0" zoomScale="150" zoomScaleNormal="150" zoomScalePageLayoutView="0" workbookViewId="0" topLeftCell="A16">
      <selection activeCell="AZ30" sqref="AZ30"/>
    </sheetView>
  </sheetViews>
  <sheetFormatPr defaultColWidth="1.7109375" defaultRowHeight="12.75"/>
  <cols>
    <col min="1" max="55" width="1.7109375" style="213" customWidth="1"/>
    <col min="56" max="56" width="1.7109375" style="215" customWidth="1"/>
    <col min="57" max="57" width="1.7109375" style="217" customWidth="1"/>
    <col min="58" max="58" width="2.8515625" style="217" hidden="1" customWidth="1"/>
    <col min="59" max="59" width="2.140625" style="217" hidden="1" customWidth="1"/>
    <col min="60" max="60" width="2.8515625" style="217" hidden="1" customWidth="1"/>
    <col min="61" max="72" width="1.7109375" style="217" hidden="1" customWidth="1"/>
    <col min="73" max="73" width="2.28125" style="216" bestFit="1" customWidth="1"/>
    <col min="74" max="74" width="1.7109375" style="216" customWidth="1"/>
    <col min="75" max="75" width="2.28125" style="216" bestFit="1" customWidth="1"/>
    <col min="76" max="78" width="1.7109375" style="216" customWidth="1"/>
    <col min="79" max="79" width="12.421875" style="231" customWidth="1"/>
    <col min="80" max="80" width="8.00390625" style="216" bestFit="1" customWidth="1"/>
    <col min="81" max="81" width="4.140625" style="245" bestFit="1" customWidth="1"/>
    <col min="82" max="82" width="1.7109375" style="245" bestFit="1" customWidth="1"/>
    <col min="83" max="83" width="4.140625" style="245" bestFit="1" customWidth="1"/>
    <col min="84" max="85" width="6.28125" style="246" customWidth="1"/>
    <col min="86" max="86" width="12.421875" style="216" customWidth="1"/>
    <col min="87" max="87" width="8.00390625" style="216" bestFit="1" customWidth="1"/>
    <col min="88" max="88" width="4.140625" style="246" bestFit="1" customWidth="1"/>
    <col min="89" max="89" width="1.7109375" style="246" bestFit="1" customWidth="1"/>
    <col min="90" max="90" width="4.140625" style="246" bestFit="1" customWidth="1"/>
    <col min="91" max="91" width="6.28125" style="246" customWidth="1"/>
    <col min="92" max="96" width="1.7109375" style="246" customWidth="1"/>
    <col min="97" max="147" width="1.7109375" style="214" customWidth="1"/>
    <col min="148" max="16384" width="1.7109375" style="215" customWidth="1"/>
  </cols>
  <sheetData>
    <row r="1" spans="1:136" s="190" customFormat="1" ht="11.25" customHeight="1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189"/>
      <c r="BD1" s="191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92"/>
      <c r="BP1" s="192"/>
      <c r="BQ1" s="192"/>
      <c r="BR1" s="192"/>
      <c r="BS1" s="192"/>
      <c r="BT1" s="192"/>
      <c r="BU1" s="192"/>
      <c r="BV1" s="195"/>
      <c r="BW1" s="195"/>
      <c r="BX1" s="195"/>
      <c r="BY1" s="195"/>
      <c r="BZ1" s="195"/>
      <c r="CA1" s="195"/>
      <c r="CB1" s="195"/>
      <c r="CC1" s="196"/>
      <c r="CD1" s="196"/>
      <c r="CE1" s="196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7"/>
      <c r="CW1" s="197"/>
      <c r="CX1" s="197"/>
      <c r="CY1" s="197"/>
      <c r="CZ1" s="197"/>
      <c r="DA1" s="197"/>
      <c r="DB1" s="197"/>
      <c r="DC1" s="197"/>
      <c r="DD1" s="197"/>
      <c r="DE1" s="197"/>
      <c r="DF1" s="197"/>
      <c r="DG1" s="197"/>
      <c r="DH1" s="197"/>
      <c r="DI1" s="197"/>
      <c r="DJ1" s="197"/>
      <c r="DK1" s="197"/>
      <c r="DL1" s="196"/>
      <c r="DM1" s="196"/>
      <c r="DN1" s="196"/>
      <c r="DO1" s="196"/>
      <c r="DP1" s="196"/>
      <c r="DQ1" s="196"/>
      <c r="DR1" s="196"/>
      <c r="DS1" s="196"/>
      <c r="DT1" s="196"/>
      <c r="DU1" s="196"/>
      <c r="DV1" s="196"/>
      <c r="DW1" s="196"/>
      <c r="DX1" s="196"/>
      <c r="DY1" s="196"/>
      <c r="DZ1" s="196"/>
      <c r="EA1" s="196"/>
      <c r="EB1" s="196"/>
      <c r="EC1" s="196"/>
      <c r="ED1" s="196"/>
      <c r="EE1" s="196"/>
      <c r="EF1" s="196"/>
    </row>
    <row r="2" spans="1:115" s="203" customFormat="1" ht="11.25" customHeight="1">
      <c r="A2" s="189"/>
      <c r="B2" s="460" t="s">
        <v>128</v>
      </c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460"/>
      <c r="S2" s="460"/>
      <c r="T2" s="460"/>
      <c r="U2" s="460"/>
      <c r="V2" s="460"/>
      <c r="W2" s="460"/>
      <c r="X2" s="460"/>
      <c r="Y2" s="460"/>
      <c r="Z2" s="460"/>
      <c r="AA2" s="460"/>
      <c r="AB2" s="460"/>
      <c r="AC2" s="460"/>
      <c r="AD2" s="460"/>
      <c r="AE2" s="460"/>
      <c r="AF2" s="460"/>
      <c r="AG2" s="460"/>
      <c r="AH2" s="460"/>
      <c r="AI2" s="460"/>
      <c r="AJ2" s="460"/>
      <c r="AK2" s="460"/>
      <c r="AL2" s="460"/>
      <c r="AM2" s="460"/>
      <c r="AN2" s="460"/>
      <c r="AO2" s="460"/>
      <c r="AP2" s="460"/>
      <c r="AQ2" s="460"/>
      <c r="AR2" s="460"/>
      <c r="AS2" s="460"/>
      <c r="AT2" s="460"/>
      <c r="AU2" s="460"/>
      <c r="AV2" s="460"/>
      <c r="AW2" s="460"/>
      <c r="AX2" s="460"/>
      <c r="AY2" s="460"/>
      <c r="AZ2" s="460"/>
      <c r="BA2" s="460"/>
      <c r="BB2" s="460"/>
      <c r="BC2" s="460"/>
      <c r="BD2" s="198"/>
      <c r="BE2" s="199"/>
      <c r="BF2" s="199"/>
      <c r="BG2" s="199"/>
      <c r="BH2" s="199"/>
      <c r="BI2" s="199"/>
      <c r="BJ2" s="199"/>
      <c r="BK2" s="199"/>
      <c r="BL2" s="199"/>
      <c r="BM2" s="199"/>
      <c r="BN2" s="199"/>
      <c r="BO2" s="199"/>
      <c r="BP2" s="199"/>
      <c r="BQ2" s="199"/>
      <c r="BR2" s="199"/>
      <c r="BS2" s="199"/>
      <c r="BT2" s="199"/>
      <c r="BU2" s="199"/>
      <c r="BV2" s="202"/>
      <c r="BW2" s="202"/>
      <c r="BX2" s="202"/>
      <c r="BY2" s="202"/>
      <c r="BZ2" s="202"/>
      <c r="CA2" s="202"/>
      <c r="CB2" s="202"/>
      <c r="CF2" s="198"/>
      <c r="CG2" s="198"/>
      <c r="CH2" s="198"/>
      <c r="CI2" s="198"/>
      <c r="CJ2" s="198"/>
      <c r="CK2" s="198"/>
      <c r="CL2" s="198"/>
      <c r="CM2" s="198"/>
      <c r="CN2" s="198"/>
      <c r="CO2" s="198"/>
      <c r="CP2" s="198"/>
      <c r="CQ2" s="198"/>
      <c r="CR2" s="198"/>
      <c r="CS2" s="198"/>
      <c r="CT2" s="198"/>
      <c r="CU2" s="198"/>
      <c r="CV2" s="204"/>
      <c r="CW2" s="204"/>
      <c r="CX2" s="204"/>
      <c r="CY2" s="204"/>
      <c r="CZ2" s="204"/>
      <c r="DA2" s="204"/>
      <c r="DB2" s="204"/>
      <c r="DC2" s="204"/>
      <c r="DD2" s="204"/>
      <c r="DE2" s="204"/>
      <c r="DF2" s="204"/>
      <c r="DG2" s="204"/>
      <c r="DH2" s="204"/>
      <c r="DI2" s="204"/>
      <c r="DJ2" s="204"/>
      <c r="DK2" s="204"/>
    </row>
    <row r="3" spans="1:115" s="211" customFormat="1" ht="11.25" customHeight="1">
      <c r="A3" s="205"/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460"/>
      <c r="P3" s="460"/>
      <c r="Q3" s="460"/>
      <c r="R3" s="460"/>
      <c r="S3" s="460"/>
      <c r="T3" s="460"/>
      <c r="U3" s="460"/>
      <c r="V3" s="460"/>
      <c r="W3" s="460"/>
      <c r="X3" s="460"/>
      <c r="Y3" s="460"/>
      <c r="Z3" s="460"/>
      <c r="AA3" s="460"/>
      <c r="AB3" s="460"/>
      <c r="AC3" s="460"/>
      <c r="AD3" s="460"/>
      <c r="AE3" s="460"/>
      <c r="AF3" s="460"/>
      <c r="AG3" s="460"/>
      <c r="AH3" s="460"/>
      <c r="AI3" s="460"/>
      <c r="AJ3" s="460"/>
      <c r="AK3" s="460"/>
      <c r="AL3" s="460"/>
      <c r="AM3" s="460"/>
      <c r="AN3" s="460"/>
      <c r="AO3" s="460"/>
      <c r="AP3" s="460"/>
      <c r="AQ3" s="460"/>
      <c r="AR3" s="460"/>
      <c r="AS3" s="460"/>
      <c r="AT3" s="460"/>
      <c r="AU3" s="460"/>
      <c r="AV3" s="460"/>
      <c r="AW3" s="460"/>
      <c r="AX3" s="460"/>
      <c r="AY3" s="460"/>
      <c r="AZ3" s="460"/>
      <c r="BA3" s="460"/>
      <c r="BB3" s="460"/>
      <c r="BC3" s="460"/>
      <c r="BD3" s="206"/>
      <c r="BE3" s="207"/>
      <c r="BF3" s="207"/>
      <c r="BG3" s="207"/>
      <c r="BH3" s="207"/>
      <c r="BI3" s="207"/>
      <c r="BJ3" s="207"/>
      <c r="BK3" s="207"/>
      <c r="BL3" s="207"/>
      <c r="BM3" s="207"/>
      <c r="BN3" s="207"/>
      <c r="BO3" s="207"/>
      <c r="BP3" s="207"/>
      <c r="BQ3" s="207"/>
      <c r="BR3" s="207"/>
      <c r="BS3" s="207"/>
      <c r="BT3" s="207"/>
      <c r="BU3" s="207"/>
      <c r="BV3" s="210"/>
      <c r="BW3" s="210"/>
      <c r="BX3" s="210"/>
      <c r="BY3" s="210"/>
      <c r="BZ3" s="210"/>
      <c r="CA3" s="210"/>
      <c r="CB3" s="210"/>
      <c r="CF3" s="206"/>
      <c r="CG3" s="206"/>
      <c r="CH3" s="206"/>
      <c r="CI3" s="206"/>
      <c r="CJ3" s="206"/>
      <c r="CK3" s="206"/>
      <c r="CL3" s="206"/>
      <c r="CM3" s="206"/>
      <c r="CN3" s="206"/>
      <c r="CO3" s="206"/>
      <c r="CP3" s="206"/>
      <c r="CQ3" s="206"/>
      <c r="CR3" s="206"/>
      <c r="CS3" s="206"/>
      <c r="CT3" s="206"/>
      <c r="CU3" s="206"/>
      <c r="CV3" s="212"/>
      <c r="CW3" s="212"/>
      <c r="CX3" s="212"/>
      <c r="CY3" s="212"/>
      <c r="CZ3" s="212"/>
      <c r="DA3" s="212"/>
      <c r="DB3" s="212"/>
      <c r="DC3" s="212"/>
      <c r="DD3" s="212"/>
      <c r="DE3" s="212"/>
      <c r="DF3" s="212"/>
      <c r="DG3" s="212"/>
      <c r="DH3" s="212"/>
      <c r="DI3" s="212"/>
      <c r="DJ3" s="212"/>
      <c r="DK3" s="212"/>
    </row>
    <row r="4" spans="2:115" s="211" customFormat="1" ht="11.25" customHeight="1"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  <c r="P4" s="460"/>
      <c r="Q4" s="460"/>
      <c r="R4" s="460"/>
      <c r="S4" s="460"/>
      <c r="T4" s="460"/>
      <c r="U4" s="460"/>
      <c r="V4" s="460"/>
      <c r="W4" s="460"/>
      <c r="X4" s="460"/>
      <c r="Y4" s="460"/>
      <c r="Z4" s="460"/>
      <c r="AA4" s="460"/>
      <c r="AB4" s="460"/>
      <c r="AC4" s="460"/>
      <c r="AD4" s="460"/>
      <c r="AE4" s="460"/>
      <c r="AF4" s="460"/>
      <c r="AG4" s="460"/>
      <c r="AH4" s="460"/>
      <c r="AI4" s="460"/>
      <c r="AJ4" s="460"/>
      <c r="AK4" s="460"/>
      <c r="AL4" s="460"/>
      <c r="AM4" s="460"/>
      <c r="AN4" s="460"/>
      <c r="AO4" s="460"/>
      <c r="AP4" s="460"/>
      <c r="AQ4" s="460"/>
      <c r="AR4" s="460"/>
      <c r="AS4" s="460"/>
      <c r="AT4" s="460"/>
      <c r="AU4" s="460"/>
      <c r="AV4" s="460"/>
      <c r="AW4" s="460"/>
      <c r="AX4" s="460"/>
      <c r="AY4" s="460"/>
      <c r="AZ4" s="460"/>
      <c r="BA4" s="460"/>
      <c r="BB4" s="460"/>
      <c r="BC4" s="460"/>
      <c r="BD4" s="206"/>
      <c r="BE4" s="207"/>
      <c r="BF4" s="207"/>
      <c r="BG4" s="207"/>
      <c r="BH4" s="207"/>
      <c r="BI4" s="207"/>
      <c r="BJ4" s="207"/>
      <c r="BK4" s="207"/>
      <c r="BL4" s="207"/>
      <c r="BM4" s="207"/>
      <c r="BN4" s="207"/>
      <c r="BO4" s="207"/>
      <c r="BP4" s="207"/>
      <c r="BQ4" s="207"/>
      <c r="BR4" s="207"/>
      <c r="BS4" s="207"/>
      <c r="BT4" s="207"/>
      <c r="BU4" s="207"/>
      <c r="BV4" s="210"/>
      <c r="BW4" s="210"/>
      <c r="BX4" s="210"/>
      <c r="BY4" s="210"/>
      <c r="BZ4" s="210"/>
      <c r="CA4" s="210"/>
      <c r="CB4" s="210"/>
      <c r="CF4" s="206"/>
      <c r="CG4" s="206"/>
      <c r="CH4" s="206"/>
      <c r="CI4" s="206"/>
      <c r="CJ4" s="206"/>
      <c r="CK4" s="206"/>
      <c r="CL4" s="206"/>
      <c r="CM4" s="206"/>
      <c r="CN4" s="206"/>
      <c r="CO4" s="206"/>
      <c r="CP4" s="206"/>
      <c r="CQ4" s="206"/>
      <c r="CR4" s="206"/>
      <c r="CS4" s="206"/>
      <c r="CT4" s="206"/>
      <c r="CU4" s="206"/>
      <c r="CV4" s="212"/>
      <c r="CW4" s="212"/>
      <c r="CX4" s="212"/>
      <c r="CY4" s="212"/>
      <c r="CZ4" s="212"/>
      <c r="DA4" s="212"/>
      <c r="DB4" s="212"/>
      <c r="DC4" s="212"/>
      <c r="DD4" s="212"/>
      <c r="DE4" s="212"/>
      <c r="DF4" s="212"/>
      <c r="DG4" s="212"/>
      <c r="DH4" s="212"/>
      <c r="DI4" s="212"/>
      <c r="DJ4" s="212"/>
      <c r="DK4" s="212"/>
    </row>
    <row r="5" spans="56:115" s="211" customFormat="1" ht="15">
      <c r="BD5" s="206"/>
      <c r="BE5" s="207"/>
      <c r="BF5" s="207"/>
      <c r="BG5" s="207"/>
      <c r="BH5" s="207"/>
      <c r="BI5" s="207"/>
      <c r="BJ5" s="207"/>
      <c r="BK5" s="207"/>
      <c r="BL5" s="207"/>
      <c r="BM5" s="207"/>
      <c r="BN5" s="207"/>
      <c r="BO5" s="207"/>
      <c r="BP5" s="207"/>
      <c r="BQ5" s="207"/>
      <c r="BR5" s="207"/>
      <c r="BS5" s="207"/>
      <c r="BT5" s="207"/>
      <c r="BU5" s="207"/>
      <c r="BV5" s="210"/>
      <c r="BW5" s="210"/>
      <c r="BX5" s="210"/>
      <c r="BY5" s="210"/>
      <c r="BZ5" s="210"/>
      <c r="CA5" s="210"/>
      <c r="CB5" s="210"/>
      <c r="CF5" s="206"/>
      <c r="CG5" s="206"/>
      <c r="CH5" s="206"/>
      <c r="CI5" s="206"/>
      <c r="CJ5" s="206"/>
      <c r="CK5" s="206"/>
      <c r="CL5" s="206"/>
      <c r="CM5" s="206"/>
      <c r="CN5" s="206"/>
      <c r="CO5" s="206"/>
      <c r="CP5" s="206"/>
      <c r="CQ5" s="206"/>
      <c r="CR5" s="206"/>
      <c r="CS5" s="206"/>
      <c r="CT5" s="206"/>
      <c r="CU5" s="206"/>
      <c r="CV5" s="212"/>
      <c r="CW5" s="212"/>
      <c r="CX5" s="212"/>
      <c r="CY5" s="212"/>
      <c r="CZ5" s="212"/>
      <c r="DA5" s="212"/>
      <c r="DB5" s="212"/>
      <c r="DC5" s="212"/>
      <c r="DD5" s="212"/>
      <c r="DE5" s="212"/>
      <c r="DF5" s="212"/>
      <c r="DG5" s="212"/>
      <c r="DH5" s="212"/>
      <c r="DI5" s="212"/>
      <c r="DJ5" s="212"/>
      <c r="DK5" s="212"/>
    </row>
    <row r="6" spans="56:99" s="213" customFormat="1" ht="11.25" customHeight="1"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5"/>
      <c r="CD6" s="215"/>
      <c r="CE6" s="215"/>
      <c r="CF6" s="214"/>
      <c r="CG6" s="214"/>
      <c r="CH6" s="214"/>
      <c r="CI6" s="214"/>
      <c r="CJ6" s="214"/>
      <c r="CK6" s="214"/>
      <c r="CL6" s="214"/>
      <c r="CM6" s="214"/>
      <c r="CN6" s="214"/>
      <c r="CO6" s="214"/>
      <c r="CP6" s="214"/>
      <c r="CQ6" s="214"/>
      <c r="CR6" s="214"/>
      <c r="CS6" s="214"/>
      <c r="CT6" s="214"/>
      <c r="CU6" s="214"/>
    </row>
    <row r="7" spans="56:99" s="213" customFormat="1" ht="11.25" customHeight="1"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5"/>
      <c r="CD7" s="215"/>
      <c r="CE7" s="215"/>
      <c r="CF7" s="214"/>
      <c r="CG7" s="214"/>
      <c r="CH7" s="214"/>
      <c r="CI7" s="214"/>
      <c r="CJ7" s="214"/>
      <c r="CK7" s="214"/>
      <c r="CL7" s="214"/>
      <c r="CM7" s="214"/>
      <c r="CN7" s="214"/>
      <c r="CO7" s="214"/>
      <c r="CP7" s="214"/>
      <c r="CQ7" s="214"/>
      <c r="CR7" s="214"/>
      <c r="CS7" s="214"/>
      <c r="CT7" s="214"/>
      <c r="CU7" s="214"/>
    </row>
    <row r="8" spans="56:99" s="213" customFormat="1" ht="11.25" customHeight="1">
      <c r="BD8" s="214"/>
      <c r="BE8" s="214"/>
      <c r="BF8" s="214"/>
      <c r="BG8" s="214"/>
      <c r="BH8" s="214"/>
      <c r="BI8" s="214"/>
      <c r="BJ8" s="214"/>
      <c r="BK8" s="214"/>
      <c r="BL8" s="214"/>
      <c r="BM8" s="214"/>
      <c r="BN8" s="214"/>
      <c r="BO8" s="214"/>
      <c r="BP8" s="214"/>
      <c r="BQ8" s="214"/>
      <c r="BR8" s="214"/>
      <c r="BS8" s="214"/>
      <c r="BT8" s="214"/>
      <c r="BU8" s="214"/>
      <c r="BV8" s="214"/>
      <c r="BW8" s="214"/>
      <c r="BX8" s="214"/>
      <c r="BY8" s="214"/>
      <c r="BZ8" s="214"/>
      <c r="CA8" s="214"/>
      <c r="CB8" s="214"/>
      <c r="CC8" s="215"/>
      <c r="CD8" s="215"/>
      <c r="CE8" s="215"/>
      <c r="CF8" s="214"/>
      <c r="CG8" s="214"/>
      <c r="CH8" s="214"/>
      <c r="CI8" s="214"/>
      <c r="CJ8" s="214"/>
      <c r="CK8" s="214"/>
      <c r="CL8" s="214"/>
      <c r="CM8" s="214"/>
      <c r="CN8" s="214"/>
      <c r="CO8" s="214"/>
      <c r="CP8" s="214"/>
      <c r="CQ8" s="214"/>
      <c r="CR8" s="214"/>
      <c r="CS8" s="214"/>
      <c r="CT8" s="214"/>
      <c r="CU8" s="214"/>
    </row>
    <row r="9" spans="56:99" s="213" customFormat="1" ht="4.5" customHeight="1">
      <c r="BD9" s="214"/>
      <c r="BE9" s="214"/>
      <c r="BF9" s="214"/>
      <c r="BG9" s="214"/>
      <c r="BH9" s="214"/>
      <c r="BI9" s="214"/>
      <c r="BJ9" s="214"/>
      <c r="BK9" s="214"/>
      <c r="BL9" s="214"/>
      <c r="BM9" s="214"/>
      <c r="BN9" s="214"/>
      <c r="BO9" s="214"/>
      <c r="BP9" s="214"/>
      <c r="BQ9" s="214"/>
      <c r="BR9" s="214"/>
      <c r="BS9" s="214"/>
      <c r="BT9" s="214"/>
      <c r="BU9" s="214"/>
      <c r="BV9" s="214"/>
      <c r="BW9" s="214"/>
      <c r="BX9" s="214"/>
      <c r="BY9" s="214"/>
      <c r="BZ9" s="214"/>
      <c r="CA9" s="214"/>
      <c r="CB9" s="214"/>
      <c r="CC9" s="215"/>
      <c r="CD9" s="215"/>
      <c r="CE9" s="215"/>
      <c r="CF9" s="214"/>
      <c r="CG9" s="214"/>
      <c r="CH9" s="214"/>
      <c r="CI9" s="214"/>
      <c r="CJ9" s="214"/>
      <c r="CK9" s="214"/>
      <c r="CL9" s="214"/>
      <c r="CM9" s="214"/>
      <c r="CN9" s="214"/>
      <c r="CO9" s="214"/>
      <c r="CP9" s="214"/>
      <c r="CQ9" s="214"/>
      <c r="CR9" s="214"/>
      <c r="CS9" s="214"/>
      <c r="CT9" s="214"/>
      <c r="CU9" s="214"/>
    </row>
    <row r="10" spans="3:99" s="213" customFormat="1" ht="12.75">
      <c r="C10" s="213" t="s">
        <v>157</v>
      </c>
      <c r="BD10" s="214"/>
      <c r="BE10" s="214"/>
      <c r="BF10" s="214"/>
      <c r="BG10" s="214"/>
      <c r="BH10" s="214"/>
      <c r="BI10" s="214"/>
      <c r="BJ10" s="214"/>
      <c r="BK10" s="214"/>
      <c r="BL10" s="214"/>
      <c r="BM10" s="214"/>
      <c r="BN10" s="214"/>
      <c r="BO10" s="214"/>
      <c r="BP10" s="214"/>
      <c r="BQ10" s="214"/>
      <c r="BR10" s="214"/>
      <c r="BS10" s="214"/>
      <c r="BT10" s="214"/>
      <c r="BU10" s="214"/>
      <c r="BV10" s="214"/>
      <c r="BW10" s="214"/>
      <c r="BX10" s="214"/>
      <c r="BY10" s="214"/>
      <c r="BZ10" s="214"/>
      <c r="CA10" s="214"/>
      <c r="CB10" s="214"/>
      <c r="CC10" s="215"/>
      <c r="CD10" s="215"/>
      <c r="CE10" s="215"/>
      <c r="CF10" s="214"/>
      <c r="CG10" s="214"/>
      <c r="CH10" s="214"/>
      <c r="CI10" s="214"/>
      <c r="CJ10" s="214"/>
      <c r="CK10" s="214"/>
      <c r="CL10" s="214"/>
      <c r="CM10" s="214"/>
      <c r="CN10" s="214"/>
      <c r="CO10" s="214"/>
      <c r="CP10" s="214"/>
      <c r="CQ10" s="214"/>
      <c r="CR10" s="214"/>
      <c r="CS10" s="214"/>
      <c r="CT10" s="214"/>
      <c r="CU10" s="214"/>
    </row>
    <row r="11" spans="2:116" s="213" customFormat="1" ht="18">
      <c r="B11" s="470" t="s">
        <v>100</v>
      </c>
      <c r="C11" s="470"/>
      <c r="D11" s="470"/>
      <c r="E11" s="470"/>
      <c r="F11" s="470"/>
      <c r="G11" s="470"/>
      <c r="H11" s="470"/>
      <c r="I11" s="470"/>
      <c r="J11" s="470"/>
      <c r="K11" s="470"/>
      <c r="L11" s="470"/>
      <c r="M11" s="470"/>
      <c r="N11" s="470"/>
      <c r="O11" s="470"/>
      <c r="P11" s="470"/>
      <c r="Q11" s="470"/>
      <c r="R11" s="470"/>
      <c r="S11" s="470"/>
      <c r="T11" s="470"/>
      <c r="U11" s="470"/>
      <c r="V11" s="470"/>
      <c r="W11" s="470"/>
      <c r="X11" s="470"/>
      <c r="Y11" s="470"/>
      <c r="Z11" s="470"/>
      <c r="AA11" s="470"/>
      <c r="AB11" s="470"/>
      <c r="AC11" s="470"/>
      <c r="AD11" s="470"/>
      <c r="AE11" s="470"/>
      <c r="AF11" s="470"/>
      <c r="AG11" s="470"/>
      <c r="AH11" s="470"/>
      <c r="AI11" s="470"/>
      <c r="AJ11" s="470"/>
      <c r="AK11" s="470"/>
      <c r="AL11" s="470"/>
      <c r="AM11" s="470"/>
      <c r="AN11" s="470"/>
      <c r="AO11" s="470"/>
      <c r="AP11" s="470"/>
      <c r="AQ11" s="470"/>
      <c r="AR11" s="470"/>
      <c r="AS11" s="470"/>
      <c r="AT11" s="470"/>
      <c r="AU11" s="470"/>
      <c r="AV11" s="470"/>
      <c r="AW11" s="470"/>
      <c r="AX11" s="470"/>
      <c r="AY11" s="470"/>
      <c r="AZ11" s="470"/>
      <c r="BA11" s="470"/>
      <c r="BB11" s="470"/>
      <c r="BC11" s="470"/>
      <c r="BD11" s="214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9"/>
      <c r="BW11" s="219"/>
      <c r="BX11" s="219"/>
      <c r="BY11" s="219"/>
      <c r="BZ11" s="219"/>
      <c r="CA11" s="219"/>
      <c r="CB11" s="219"/>
      <c r="CC11" s="215"/>
      <c r="CD11" s="215"/>
      <c r="CE11" s="215"/>
      <c r="CF11" s="214"/>
      <c r="CG11" s="214"/>
      <c r="CH11" s="214"/>
      <c r="CI11" s="214"/>
      <c r="CJ11" s="214"/>
      <c r="CK11" s="214"/>
      <c r="CL11" s="214"/>
      <c r="CM11" s="214"/>
      <c r="CN11" s="214"/>
      <c r="CO11" s="214"/>
      <c r="CP11" s="214"/>
      <c r="CQ11" s="214"/>
      <c r="CR11" s="214"/>
      <c r="CS11" s="214"/>
      <c r="CT11" s="214"/>
      <c r="CU11" s="214"/>
      <c r="CV11" s="220"/>
      <c r="CW11" s="220"/>
      <c r="CX11" s="220"/>
      <c r="CY11" s="220"/>
      <c r="CZ11" s="220"/>
      <c r="DA11" s="220"/>
      <c r="DB11" s="220"/>
      <c r="DC11" s="220"/>
      <c r="DD11" s="220"/>
      <c r="DE11" s="220"/>
      <c r="DF11" s="220"/>
      <c r="DG11" s="220"/>
      <c r="DH11" s="220"/>
      <c r="DI11" s="220"/>
      <c r="DJ11" s="220"/>
      <c r="DK11" s="220"/>
      <c r="DL11" s="215"/>
    </row>
    <row r="12" spans="7:147" s="221" customFormat="1" ht="4.5" customHeight="1" thickBot="1">
      <c r="G12" s="222"/>
      <c r="H12" s="223"/>
      <c r="I12" s="223"/>
      <c r="J12" s="223"/>
      <c r="K12" s="223"/>
      <c r="L12" s="223"/>
      <c r="M12" s="215"/>
      <c r="T12" s="222"/>
      <c r="U12" s="224"/>
      <c r="V12" s="224"/>
      <c r="W12" s="224"/>
      <c r="X12" s="225"/>
      <c r="Y12" s="225"/>
      <c r="Z12" s="225"/>
      <c r="AA12" s="225"/>
      <c r="AB12" s="225"/>
      <c r="AC12" s="215"/>
      <c r="AK12" s="222"/>
      <c r="AL12" s="225"/>
      <c r="AM12" s="225"/>
      <c r="AN12" s="225"/>
      <c r="AO12" s="225"/>
      <c r="AP12" s="225"/>
      <c r="AQ12" s="215"/>
      <c r="BE12" s="226"/>
      <c r="BF12" s="226"/>
      <c r="BG12" s="226"/>
      <c r="BH12" s="226"/>
      <c r="BI12" s="226"/>
      <c r="BJ12" s="226"/>
      <c r="BK12" s="226"/>
      <c r="BL12" s="226"/>
      <c r="BM12" s="208"/>
      <c r="BN12" s="208"/>
      <c r="BO12" s="208"/>
      <c r="BP12" s="208"/>
      <c r="BQ12" s="208"/>
      <c r="BR12" s="208"/>
      <c r="BS12" s="208"/>
      <c r="BT12" s="208"/>
      <c r="BU12" s="207"/>
      <c r="BV12" s="207"/>
      <c r="BW12" s="207"/>
      <c r="BX12" s="207"/>
      <c r="BY12" s="207"/>
      <c r="BZ12" s="207"/>
      <c r="CA12" s="227"/>
      <c r="CB12" s="207"/>
      <c r="CC12" s="228"/>
      <c r="CD12" s="228"/>
      <c r="CE12" s="228"/>
      <c r="CF12" s="229"/>
      <c r="CG12" s="229"/>
      <c r="CH12" s="207"/>
      <c r="CI12" s="207"/>
      <c r="CJ12" s="229"/>
      <c r="CK12" s="229"/>
      <c r="CL12" s="229"/>
      <c r="CM12" s="229"/>
      <c r="CN12" s="229"/>
      <c r="CO12" s="229"/>
      <c r="CP12" s="229"/>
      <c r="CQ12" s="229"/>
      <c r="CR12" s="229"/>
      <c r="CS12" s="206"/>
      <c r="CT12" s="206"/>
      <c r="CU12" s="206"/>
      <c r="CV12" s="206"/>
      <c r="CW12" s="206"/>
      <c r="CX12" s="206"/>
      <c r="CY12" s="230"/>
      <c r="CZ12" s="230"/>
      <c r="DA12" s="230"/>
      <c r="DB12" s="230"/>
      <c r="DC12" s="230"/>
      <c r="DD12" s="230"/>
      <c r="DE12" s="230"/>
      <c r="DF12" s="230"/>
      <c r="DG12" s="230"/>
      <c r="DH12" s="230"/>
      <c r="DI12" s="230"/>
      <c r="DJ12" s="230"/>
      <c r="DK12" s="230"/>
      <c r="DL12" s="230"/>
      <c r="DM12" s="230"/>
      <c r="DN12" s="230"/>
      <c r="DO12" s="230"/>
      <c r="DP12" s="230"/>
      <c r="DQ12" s="230"/>
      <c r="DR12" s="230"/>
      <c r="DS12" s="230"/>
      <c r="DT12" s="230"/>
      <c r="DU12" s="230"/>
      <c r="DV12" s="230"/>
      <c r="DW12" s="230"/>
      <c r="DX12" s="230"/>
      <c r="DY12" s="230"/>
      <c r="DZ12" s="230"/>
      <c r="EA12" s="230"/>
      <c r="EB12" s="230"/>
      <c r="EC12" s="230"/>
      <c r="ED12" s="230"/>
      <c r="EE12" s="230"/>
      <c r="EF12" s="230"/>
      <c r="EG12" s="230"/>
      <c r="EH12" s="230"/>
      <c r="EI12" s="230"/>
      <c r="EJ12" s="230"/>
      <c r="EK12" s="230"/>
      <c r="EL12" s="230"/>
      <c r="EM12" s="230"/>
      <c r="EN12" s="230"/>
      <c r="EO12" s="230"/>
      <c r="EP12" s="230"/>
      <c r="EQ12" s="230"/>
    </row>
    <row r="13" spans="2:102" ht="19.5" customHeight="1" thickBot="1">
      <c r="B13" s="451" t="s">
        <v>5</v>
      </c>
      <c r="C13" s="452"/>
      <c r="D13" s="453" t="s">
        <v>6</v>
      </c>
      <c r="E13" s="454"/>
      <c r="F13" s="454"/>
      <c r="G13" s="454"/>
      <c r="H13" s="454"/>
      <c r="I13" s="455"/>
      <c r="J13" s="456" t="s">
        <v>7</v>
      </c>
      <c r="K13" s="457"/>
      <c r="L13" s="457"/>
      <c r="M13" s="457"/>
      <c r="N13" s="458"/>
      <c r="O13" s="456" t="s">
        <v>112</v>
      </c>
      <c r="P13" s="457"/>
      <c r="Q13" s="457"/>
      <c r="R13" s="457"/>
      <c r="S13" s="457"/>
      <c r="T13" s="457"/>
      <c r="U13" s="457"/>
      <c r="V13" s="457"/>
      <c r="W13" s="457"/>
      <c r="X13" s="457"/>
      <c r="Y13" s="457"/>
      <c r="Z13" s="457"/>
      <c r="AA13" s="457"/>
      <c r="AB13" s="457"/>
      <c r="AC13" s="457"/>
      <c r="AD13" s="457"/>
      <c r="AE13" s="457"/>
      <c r="AF13" s="457"/>
      <c r="AG13" s="457"/>
      <c r="AH13" s="457"/>
      <c r="AI13" s="457"/>
      <c r="AJ13" s="457"/>
      <c r="AK13" s="457"/>
      <c r="AL13" s="457"/>
      <c r="AM13" s="457"/>
      <c r="AN13" s="457"/>
      <c r="AO13" s="457"/>
      <c r="AP13" s="457"/>
      <c r="AQ13" s="457"/>
      <c r="AR13" s="457"/>
      <c r="AS13" s="457"/>
      <c r="AT13" s="457"/>
      <c r="AU13" s="457"/>
      <c r="AV13" s="458"/>
      <c r="AW13" s="456" t="s">
        <v>9</v>
      </c>
      <c r="AX13" s="457"/>
      <c r="AY13" s="457"/>
      <c r="AZ13" s="457"/>
      <c r="BA13" s="458"/>
      <c r="BB13" s="456"/>
      <c r="BC13" s="459"/>
      <c r="BM13" s="193"/>
      <c r="BN13" s="193"/>
      <c r="BO13" s="193"/>
      <c r="BP13" s="193"/>
      <c r="BQ13" s="193"/>
      <c r="BR13" s="193"/>
      <c r="BS13" s="193"/>
      <c r="BT13" s="193"/>
      <c r="BU13" s="192"/>
      <c r="BV13" s="192"/>
      <c r="BW13" s="192"/>
      <c r="BX13" s="192"/>
      <c r="BY13" s="192"/>
      <c r="BZ13" s="192"/>
      <c r="CB13" s="192"/>
      <c r="CC13" s="232"/>
      <c r="CD13" s="232"/>
      <c r="CE13" s="232"/>
      <c r="CF13" s="233"/>
      <c r="CG13" s="233"/>
      <c r="CH13" s="192"/>
      <c r="CI13" s="192"/>
      <c r="CJ13" s="233"/>
      <c r="CK13" s="233"/>
      <c r="CL13" s="233"/>
      <c r="CM13" s="233"/>
      <c r="CN13" s="233"/>
      <c r="CO13" s="233"/>
      <c r="CP13" s="233"/>
      <c r="CQ13" s="233"/>
      <c r="CR13" s="233"/>
      <c r="CS13" s="191"/>
      <c r="CT13" s="191"/>
      <c r="CU13" s="191"/>
      <c r="CV13" s="191"/>
      <c r="CW13" s="191"/>
      <c r="CX13" s="191"/>
    </row>
    <row r="14" spans="2:102" ht="18" customHeight="1">
      <c r="B14" s="424">
        <v>1</v>
      </c>
      <c r="C14" s="425"/>
      <c r="D14" s="428">
        <v>1</v>
      </c>
      <c r="E14" s="417"/>
      <c r="F14" s="417"/>
      <c r="G14" s="417"/>
      <c r="H14" s="417"/>
      <c r="I14" s="418"/>
      <c r="J14" s="430">
        <v>0.720138888888889</v>
      </c>
      <c r="K14" s="431"/>
      <c r="L14" s="431"/>
      <c r="M14" s="431"/>
      <c r="N14" s="432"/>
      <c r="O14" s="436" t="str">
        <f>IF(ISBLANK('Viertelfinale 1-16'!$AZ$14),"",'Viertelfinale 1-16'!$CA$14)</f>
        <v>FC Schalke 04</v>
      </c>
      <c r="P14" s="437"/>
      <c r="Q14" s="437"/>
      <c r="R14" s="437"/>
      <c r="S14" s="437"/>
      <c r="T14" s="437"/>
      <c r="U14" s="437"/>
      <c r="V14" s="437"/>
      <c r="W14" s="437"/>
      <c r="X14" s="437"/>
      <c r="Y14" s="437"/>
      <c r="Z14" s="437"/>
      <c r="AA14" s="437"/>
      <c r="AB14" s="437"/>
      <c r="AC14" s="437"/>
      <c r="AD14" s="437"/>
      <c r="AE14" s="234" t="s">
        <v>11</v>
      </c>
      <c r="AF14" s="437" t="str">
        <f>IF(ISBLANK('Viertelfinale 1-16'!$AZ$18),"",'Viertelfinale 1-16'!$CA$18)</f>
        <v>HJK Helsinki I (FI)</v>
      </c>
      <c r="AG14" s="437"/>
      <c r="AH14" s="437"/>
      <c r="AI14" s="437"/>
      <c r="AJ14" s="437"/>
      <c r="AK14" s="437"/>
      <c r="AL14" s="437"/>
      <c r="AM14" s="437"/>
      <c r="AN14" s="437"/>
      <c r="AO14" s="437"/>
      <c r="AP14" s="437"/>
      <c r="AQ14" s="437"/>
      <c r="AR14" s="437"/>
      <c r="AS14" s="437"/>
      <c r="AT14" s="437"/>
      <c r="AU14" s="437"/>
      <c r="AV14" s="438"/>
      <c r="AW14" s="439">
        <v>2</v>
      </c>
      <c r="AX14" s="413"/>
      <c r="AY14" s="413" t="s">
        <v>12</v>
      </c>
      <c r="AZ14" s="413">
        <v>1</v>
      </c>
      <c r="BA14" s="415"/>
      <c r="BB14" s="417"/>
      <c r="BC14" s="418"/>
      <c r="BM14" s="193"/>
      <c r="BN14" s="193"/>
      <c r="BO14" s="193"/>
      <c r="BP14" s="193"/>
      <c r="BQ14" s="193"/>
      <c r="BR14" s="193"/>
      <c r="BS14" s="193"/>
      <c r="BT14" s="193"/>
      <c r="BU14" s="192"/>
      <c r="BV14" s="192"/>
      <c r="BW14" s="192"/>
      <c r="BX14" s="192"/>
      <c r="BY14" s="192"/>
      <c r="BZ14" s="192"/>
      <c r="CA14" s="235" t="str">
        <f>IF(ISBLANK($AZ$14)," ",IF($AW$14&lt;$AZ$14,$AF$14,IF($AZ$14&lt;$AW$14,$O$14)))</f>
        <v>FC Schalke 04</v>
      </c>
      <c r="CB14" s="235" t="str">
        <f>IF(ISBLANK($AZ$14)," ",IF($AW$14&gt;$AZ$14,$AF$14,IF($AZ$14&gt;$AW$14,$O$14)))</f>
        <v>HJK Helsinki I (FI)</v>
      </c>
      <c r="CC14" s="236"/>
      <c r="CD14" s="236"/>
      <c r="CE14" s="236"/>
      <c r="CF14" s="237"/>
      <c r="CG14" s="237"/>
      <c r="CH14" s="237"/>
      <c r="CI14" s="237"/>
      <c r="CJ14" s="237"/>
      <c r="CK14" s="237"/>
      <c r="CL14" s="237"/>
      <c r="CM14" s="237"/>
      <c r="CN14" s="237"/>
      <c r="CO14" s="237"/>
      <c r="CP14" s="237"/>
      <c r="CQ14" s="233"/>
      <c r="CR14" s="233"/>
      <c r="CS14" s="191"/>
      <c r="CT14" s="191"/>
      <c r="CU14" s="191"/>
      <c r="CV14" s="191"/>
      <c r="CW14" s="191"/>
      <c r="CX14" s="191"/>
    </row>
    <row r="15" spans="2:102" ht="12" customHeight="1" thickBot="1">
      <c r="B15" s="426"/>
      <c r="C15" s="427"/>
      <c r="D15" s="429"/>
      <c r="E15" s="419"/>
      <c r="F15" s="419"/>
      <c r="G15" s="419"/>
      <c r="H15" s="419"/>
      <c r="I15" s="420"/>
      <c r="J15" s="433"/>
      <c r="K15" s="434"/>
      <c r="L15" s="434"/>
      <c r="M15" s="434"/>
      <c r="N15" s="435"/>
      <c r="O15" s="421" t="s">
        <v>104</v>
      </c>
      <c r="P15" s="422"/>
      <c r="Q15" s="422"/>
      <c r="R15" s="422"/>
      <c r="S15" s="422"/>
      <c r="T15" s="422"/>
      <c r="U15" s="422"/>
      <c r="V15" s="422"/>
      <c r="W15" s="422"/>
      <c r="X15" s="422"/>
      <c r="Y15" s="422"/>
      <c r="Z15" s="422"/>
      <c r="AA15" s="422"/>
      <c r="AB15" s="422"/>
      <c r="AC15" s="422"/>
      <c r="AD15" s="422"/>
      <c r="AE15" s="238"/>
      <c r="AF15" s="422" t="s">
        <v>105</v>
      </c>
      <c r="AG15" s="422"/>
      <c r="AH15" s="422"/>
      <c r="AI15" s="422"/>
      <c r="AJ15" s="422"/>
      <c r="AK15" s="422"/>
      <c r="AL15" s="422"/>
      <c r="AM15" s="422"/>
      <c r="AN15" s="422"/>
      <c r="AO15" s="422"/>
      <c r="AP15" s="422"/>
      <c r="AQ15" s="422"/>
      <c r="AR15" s="422"/>
      <c r="AS15" s="422"/>
      <c r="AT15" s="422"/>
      <c r="AU15" s="422"/>
      <c r="AV15" s="423"/>
      <c r="AW15" s="440"/>
      <c r="AX15" s="414"/>
      <c r="AY15" s="414"/>
      <c r="AZ15" s="414"/>
      <c r="BA15" s="416"/>
      <c r="BB15" s="419"/>
      <c r="BC15" s="420"/>
      <c r="BM15" s="193"/>
      <c r="BN15" s="193"/>
      <c r="BO15" s="193"/>
      <c r="BP15" s="193"/>
      <c r="BQ15" s="193"/>
      <c r="BR15" s="193"/>
      <c r="BS15" s="193"/>
      <c r="BT15" s="193"/>
      <c r="BU15" s="192"/>
      <c r="BV15" s="192"/>
      <c r="BW15" s="192"/>
      <c r="BX15" s="192"/>
      <c r="BY15" s="192"/>
      <c r="BZ15" s="192"/>
      <c r="CA15" s="235"/>
      <c r="CB15" s="235"/>
      <c r="CC15" s="232"/>
      <c r="CD15" s="232"/>
      <c r="CE15" s="232"/>
      <c r="CF15" s="233"/>
      <c r="CG15" s="233"/>
      <c r="CH15" s="192"/>
      <c r="CI15" s="192"/>
      <c r="CJ15" s="233"/>
      <c r="CK15" s="233"/>
      <c r="CL15" s="233"/>
      <c r="CM15" s="233"/>
      <c r="CN15" s="233"/>
      <c r="CO15" s="233"/>
      <c r="CP15" s="233"/>
      <c r="CQ15" s="233"/>
      <c r="CR15" s="233"/>
      <c r="CS15" s="191"/>
      <c r="CT15" s="191"/>
      <c r="CU15" s="191"/>
      <c r="CV15" s="191"/>
      <c r="CW15" s="191"/>
      <c r="CX15" s="191"/>
    </row>
    <row r="16" spans="65:102" ht="9" customHeight="1" thickBot="1">
      <c r="BM16" s="193"/>
      <c r="BN16" s="193"/>
      <c r="BO16" s="193"/>
      <c r="BP16" s="193"/>
      <c r="BQ16" s="193"/>
      <c r="BR16" s="193"/>
      <c r="BS16" s="193"/>
      <c r="BT16" s="193"/>
      <c r="BU16" s="192"/>
      <c r="BV16" s="192"/>
      <c r="BW16" s="192"/>
      <c r="BX16" s="192"/>
      <c r="BY16" s="192"/>
      <c r="BZ16" s="192"/>
      <c r="CA16" s="235"/>
      <c r="CB16" s="235"/>
      <c r="CC16" s="232"/>
      <c r="CD16" s="232"/>
      <c r="CE16" s="232"/>
      <c r="CF16" s="233"/>
      <c r="CG16" s="233"/>
      <c r="CH16" s="192"/>
      <c r="CI16" s="192"/>
      <c r="CJ16" s="233"/>
      <c r="CK16" s="233"/>
      <c r="CL16" s="233"/>
      <c r="CM16" s="233"/>
      <c r="CN16" s="233"/>
      <c r="CO16" s="233"/>
      <c r="CP16" s="233"/>
      <c r="CQ16" s="233"/>
      <c r="CR16" s="233"/>
      <c r="CS16" s="191"/>
      <c r="CT16" s="191"/>
      <c r="CU16" s="191"/>
      <c r="CV16" s="191"/>
      <c r="CW16" s="191"/>
      <c r="CX16" s="191"/>
    </row>
    <row r="17" spans="2:102" ht="19.5" customHeight="1" thickBot="1">
      <c r="B17" s="451" t="s">
        <v>5</v>
      </c>
      <c r="C17" s="452"/>
      <c r="D17" s="453" t="s">
        <v>6</v>
      </c>
      <c r="E17" s="454"/>
      <c r="F17" s="454"/>
      <c r="G17" s="454"/>
      <c r="H17" s="454"/>
      <c r="I17" s="455"/>
      <c r="J17" s="456" t="s">
        <v>7</v>
      </c>
      <c r="K17" s="457"/>
      <c r="L17" s="457"/>
      <c r="M17" s="457"/>
      <c r="N17" s="458"/>
      <c r="O17" s="456" t="s">
        <v>116</v>
      </c>
      <c r="P17" s="457"/>
      <c r="Q17" s="457"/>
      <c r="R17" s="457"/>
      <c r="S17" s="457"/>
      <c r="T17" s="457"/>
      <c r="U17" s="457"/>
      <c r="V17" s="457"/>
      <c r="W17" s="457"/>
      <c r="X17" s="457"/>
      <c r="Y17" s="457"/>
      <c r="Z17" s="457"/>
      <c r="AA17" s="457"/>
      <c r="AB17" s="457"/>
      <c r="AC17" s="457"/>
      <c r="AD17" s="457"/>
      <c r="AE17" s="457"/>
      <c r="AF17" s="457"/>
      <c r="AG17" s="457"/>
      <c r="AH17" s="457"/>
      <c r="AI17" s="457"/>
      <c r="AJ17" s="457"/>
      <c r="AK17" s="457"/>
      <c r="AL17" s="457"/>
      <c r="AM17" s="457"/>
      <c r="AN17" s="457"/>
      <c r="AO17" s="457"/>
      <c r="AP17" s="457"/>
      <c r="AQ17" s="457"/>
      <c r="AR17" s="457"/>
      <c r="AS17" s="457"/>
      <c r="AT17" s="457"/>
      <c r="AU17" s="457"/>
      <c r="AV17" s="458"/>
      <c r="AW17" s="456" t="s">
        <v>9</v>
      </c>
      <c r="AX17" s="457"/>
      <c r="AY17" s="457"/>
      <c r="AZ17" s="457"/>
      <c r="BA17" s="458"/>
      <c r="BB17" s="456"/>
      <c r="BC17" s="459"/>
      <c r="BM17" s="193"/>
      <c r="BN17" s="193"/>
      <c r="BO17" s="193"/>
      <c r="BP17" s="193"/>
      <c r="BQ17" s="193"/>
      <c r="BR17" s="193"/>
      <c r="BS17" s="193"/>
      <c r="BT17" s="193"/>
      <c r="BU17" s="192"/>
      <c r="BV17" s="192"/>
      <c r="BW17" s="192"/>
      <c r="BX17" s="192"/>
      <c r="BY17" s="192"/>
      <c r="BZ17" s="192"/>
      <c r="CA17" s="235"/>
      <c r="CB17" s="235"/>
      <c r="CC17" s="232"/>
      <c r="CD17" s="232"/>
      <c r="CE17" s="232"/>
      <c r="CF17" s="233"/>
      <c r="CG17" s="233"/>
      <c r="CH17" s="192"/>
      <c r="CI17" s="192"/>
      <c r="CJ17" s="233"/>
      <c r="CK17" s="233"/>
      <c r="CL17" s="233"/>
      <c r="CM17" s="233"/>
      <c r="CN17" s="233"/>
      <c r="CO17" s="233"/>
      <c r="CP17" s="233"/>
      <c r="CQ17" s="233"/>
      <c r="CR17" s="233"/>
      <c r="CS17" s="191"/>
      <c r="CT17" s="191"/>
      <c r="CU17" s="191"/>
      <c r="CV17" s="191"/>
      <c r="CW17" s="191"/>
      <c r="CX17" s="191"/>
    </row>
    <row r="18" spans="2:102" ht="18" customHeight="1">
      <c r="B18" s="424">
        <v>2</v>
      </c>
      <c r="C18" s="425"/>
      <c r="D18" s="428">
        <v>1</v>
      </c>
      <c r="E18" s="417"/>
      <c r="F18" s="417"/>
      <c r="G18" s="417"/>
      <c r="H18" s="417"/>
      <c r="I18" s="418"/>
      <c r="J18" s="430">
        <v>0.7326388888888888</v>
      </c>
      <c r="K18" s="431"/>
      <c r="L18" s="431"/>
      <c r="M18" s="431"/>
      <c r="N18" s="432"/>
      <c r="O18" s="436" t="str">
        <f>IF(ISBLANK('Viertelfinale 1-16'!$AZ$22),"",'Viertelfinale 1-16'!$CA$22)</f>
        <v>RW Essen</v>
      </c>
      <c r="P18" s="437"/>
      <c r="Q18" s="437"/>
      <c r="R18" s="437"/>
      <c r="S18" s="437"/>
      <c r="T18" s="437"/>
      <c r="U18" s="437"/>
      <c r="V18" s="437"/>
      <c r="W18" s="437"/>
      <c r="X18" s="437"/>
      <c r="Y18" s="437"/>
      <c r="Z18" s="437"/>
      <c r="AA18" s="437"/>
      <c r="AB18" s="437"/>
      <c r="AC18" s="437"/>
      <c r="AD18" s="437"/>
      <c r="AE18" s="234" t="s">
        <v>11</v>
      </c>
      <c r="AF18" s="437" t="str">
        <f>IF(ISBLANK('Viertelfinale 1-16'!$AZ$26),"",'Viertelfinale 1-16'!$CA$26)</f>
        <v>SG Untertürkheim</v>
      </c>
      <c r="AG18" s="437"/>
      <c r="AH18" s="437"/>
      <c r="AI18" s="437"/>
      <c r="AJ18" s="437"/>
      <c r="AK18" s="437"/>
      <c r="AL18" s="437"/>
      <c r="AM18" s="437"/>
      <c r="AN18" s="437"/>
      <c r="AO18" s="437"/>
      <c r="AP18" s="437"/>
      <c r="AQ18" s="437"/>
      <c r="AR18" s="437"/>
      <c r="AS18" s="437"/>
      <c r="AT18" s="437"/>
      <c r="AU18" s="437"/>
      <c r="AV18" s="438"/>
      <c r="AW18" s="439">
        <v>2</v>
      </c>
      <c r="AX18" s="413"/>
      <c r="AY18" s="413" t="s">
        <v>12</v>
      </c>
      <c r="AZ18" s="413">
        <v>1</v>
      </c>
      <c r="BA18" s="415"/>
      <c r="BB18" s="417"/>
      <c r="BC18" s="418"/>
      <c r="BM18" s="193"/>
      <c r="BN18" s="193"/>
      <c r="BO18" s="193"/>
      <c r="BP18" s="193"/>
      <c r="BQ18" s="193"/>
      <c r="BR18" s="193"/>
      <c r="BS18" s="193"/>
      <c r="BT18" s="193"/>
      <c r="BU18" s="192"/>
      <c r="BV18" s="192"/>
      <c r="BW18" s="192"/>
      <c r="BX18" s="192"/>
      <c r="BY18" s="192"/>
      <c r="BZ18" s="192"/>
      <c r="CA18" s="235" t="str">
        <f>IF(ISBLANK($AZ$18)," ",IF($AW$18&lt;$AZ$18,$AF$18,IF($AZ$18&lt;$AW$18,$O$18)))</f>
        <v>RW Essen</v>
      </c>
      <c r="CB18" s="235" t="str">
        <f>IF(ISBLANK($AZ$18)," ",IF($AW$18&gt;$AZ$18,$AF$18,IF($AZ$18&gt;$AW$18,$O$18)))</f>
        <v>SG Untertürkheim</v>
      </c>
      <c r="CC18" s="232"/>
      <c r="CD18" s="232"/>
      <c r="CE18" s="232"/>
      <c r="CF18" s="233"/>
      <c r="CG18" s="233"/>
      <c r="CH18" s="192"/>
      <c r="CI18" s="192"/>
      <c r="CJ18" s="233"/>
      <c r="CK18" s="233"/>
      <c r="CL18" s="233"/>
      <c r="CM18" s="233"/>
      <c r="CN18" s="233"/>
      <c r="CO18" s="233"/>
      <c r="CP18" s="233"/>
      <c r="CQ18" s="233"/>
      <c r="CR18" s="233"/>
      <c r="CS18" s="191"/>
      <c r="CT18" s="191"/>
      <c r="CU18" s="191"/>
      <c r="CV18" s="191"/>
      <c r="CW18" s="191"/>
      <c r="CX18" s="191"/>
    </row>
    <row r="19" spans="2:102" ht="12" customHeight="1" thickBot="1">
      <c r="B19" s="426"/>
      <c r="C19" s="427"/>
      <c r="D19" s="429"/>
      <c r="E19" s="419"/>
      <c r="F19" s="419"/>
      <c r="G19" s="419"/>
      <c r="H19" s="419"/>
      <c r="I19" s="420"/>
      <c r="J19" s="433"/>
      <c r="K19" s="434"/>
      <c r="L19" s="434"/>
      <c r="M19" s="434"/>
      <c r="N19" s="435"/>
      <c r="O19" s="421" t="s">
        <v>106</v>
      </c>
      <c r="P19" s="422"/>
      <c r="Q19" s="422"/>
      <c r="R19" s="422"/>
      <c r="S19" s="422"/>
      <c r="T19" s="422"/>
      <c r="U19" s="422"/>
      <c r="V19" s="422"/>
      <c r="W19" s="422"/>
      <c r="X19" s="422"/>
      <c r="Y19" s="422"/>
      <c r="Z19" s="422"/>
      <c r="AA19" s="422"/>
      <c r="AB19" s="422"/>
      <c r="AC19" s="422"/>
      <c r="AD19" s="422"/>
      <c r="AE19" s="238"/>
      <c r="AF19" s="422" t="s">
        <v>107</v>
      </c>
      <c r="AG19" s="422"/>
      <c r="AH19" s="422"/>
      <c r="AI19" s="422"/>
      <c r="AJ19" s="422"/>
      <c r="AK19" s="422"/>
      <c r="AL19" s="422"/>
      <c r="AM19" s="422"/>
      <c r="AN19" s="422"/>
      <c r="AO19" s="422"/>
      <c r="AP19" s="422"/>
      <c r="AQ19" s="422"/>
      <c r="AR19" s="422"/>
      <c r="AS19" s="422"/>
      <c r="AT19" s="422"/>
      <c r="AU19" s="422"/>
      <c r="AV19" s="423"/>
      <c r="AW19" s="440"/>
      <c r="AX19" s="414"/>
      <c r="AY19" s="414"/>
      <c r="AZ19" s="414"/>
      <c r="BA19" s="416"/>
      <c r="BB19" s="419"/>
      <c r="BC19" s="420"/>
      <c r="BM19" s="193"/>
      <c r="BN19" s="193"/>
      <c r="BO19" s="193"/>
      <c r="BP19" s="193"/>
      <c r="BQ19" s="193"/>
      <c r="BR19" s="193"/>
      <c r="BS19" s="193"/>
      <c r="BT19" s="193"/>
      <c r="BU19" s="192"/>
      <c r="BV19" s="192"/>
      <c r="BW19" s="192"/>
      <c r="BX19" s="192"/>
      <c r="BY19" s="192"/>
      <c r="BZ19" s="192"/>
      <c r="CA19" s="235"/>
      <c r="CB19" s="192"/>
      <c r="CC19" s="232"/>
      <c r="CD19" s="232"/>
      <c r="CE19" s="232"/>
      <c r="CF19" s="233"/>
      <c r="CG19" s="233"/>
      <c r="CH19" s="192"/>
      <c r="CI19" s="192"/>
      <c r="CJ19" s="233"/>
      <c r="CK19" s="233"/>
      <c r="CL19" s="233"/>
      <c r="CM19" s="233"/>
      <c r="CN19" s="233"/>
      <c r="CO19" s="233"/>
      <c r="CP19" s="233"/>
      <c r="CQ19" s="233"/>
      <c r="CR19" s="233"/>
      <c r="CS19" s="191"/>
      <c r="CT19" s="191"/>
      <c r="CU19" s="191"/>
      <c r="CV19" s="191"/>
      <c r="CW19" s="191"/>
      <c r="CX19" s="191"/>
    </row>
    <row r="20" spans="2:102" ht="12" customHeight="1">
      <c r="B20" s="239"/>
      <c r="C20" s="239"/>
      <c r="D20" s="240"/>
      <c r="E20" s="240"/>
      <c r="F20" s="240"/>
      <c r="G20" s="240"/>
      <c r="H20" s="240"/>
      <c r="I20" s="240"/>
      <c r="J20" s="241"/>
      <c r="K20" s="241"/>
      <c r="L20" s="241"/>
      <c r="M20" s="241"/>
      <c r="N20" s="241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242"/>
      <c r="AA20" s="242"/>
      <c r="AB20" s="242"/>
      <c r="AC20" s="242"/>
      <c r="AD20" s="242"/>
      <c r="AE20" s="243"/>
      <c r="AF20" s="242"/>
      <c r="AG20" s="242"/>
      <c r="AH20" s="242"/>
      <c r="AI20" s="242"/>
      <c r="AJ20" s="242"/>
      <c r="AK20" s="242"/>
      <c r="AL20" s="242"/>
      <c r="AM20" s="242"/>
      <c r="AN20" s="242"/>
      <c r="AO20" s="242"/>
      <c r="AP20" s="242"/>
      <c r="AQ20" s="242"/>
      <c r="AR20" s="242"/>
      <c r="AS20" s="242"/>
      <c r="AT20" s="242"/>
      <c r="AU20" s="242"/>
      <c r="AV20" s="242"/>
      <c r="AW20" s="244"/>
      <c r="AX20" s="244"/>
      <c r="AY20" s="244"/>
      <c r="AZ20" s="244"/>
      <c r="BA20" s="244"/>
      <c r="BB20" s="240"/>
      <c r="BC20" s="240"/>
      <c r="BM20" s="193"/>
      <c r="BN20" s="193"/>
      <c r="BO20" s="193"/>
      <c r="BP20" s="193"/>
      <c r="BQ20" s="193"/>
      <c r="BR20" s="193"/>
      <c r="BS20" s="193"/>
      <c r="BT20" s="193"/>
      <c r="BU20" s="192"/>
      <c r="BV20" s="192"/>
      <c r="BW20" s="192"/>
      <c r="BX20" s="192"/>
      <c r="BY20" s="192"/>
      <c r="BZ20" s="192"/>
      <c r="CA20" s="235"/>
      <c r="CB20" s="192"/>
      <c r="CC20" s="232"/>
      <c r="CD20" s="232"/>
      <c r="CE20" s="232"/>
      <c r="CF20" s="233"/>
      <c r="CG20" s="233"/>
      <c r="CH20" s="192"/>
      <c r="CI20" s="192"/>
      <c r="CJ20" s="233"/>
      <c r="CK20" s="233"/>
      <c r="CL20" s="233"/>
      <c r="CM20" s="233"/>
      <c r="CN20" s="233"/>
      <c r="CO20" s="233"/>
      <c r="CP20" s="233"/>
      <c r="CQ20" s="233"/>
      <c r="CR20" s="233"/>
      <c r="CS20" s="191"/>
      <c r="CT20" s="191"/>
      <c r="CU20" s="191"/>
      <c r="CV20" s="191"/>
      <c r="CW20" s="191"/>
      <c r="CX20" s="191"/>
    </row>
    <row r="21" spans="2:102" ht="18">
      <c r="B21" s="470" t="s">
        <v>101</v>
      </c>
      <c r="C21" s="470"/>
      <c r="D21" s="470"/>
      <c r="E21" s="470"/>
      <c r="F21" s="470"/>
      <c r="G21" s="470"/>
      <c r="H21" s="470"/>
      <c r="I21" s="470"/>
      <c r="J21" s="470"/>
      <c r="K21" s="470"/>
      <c r="L21" s="470"/>
      <c r="M21" s="470"/>
      <c r="N21" s="470"/>
      <c r="O21" s="470"/>
      <c r="P21" s="470"/>
      <c r="Q21" s="470"/>
      <c r="R21" s="470"/>
      <c r="S21" s="470"/>
      <c r="T21" s="470"/>
      <c r="U21" s="470"/>
      <c r="V21" s="470"/>
      <c r="W21" s="470"/>
      <c r="X21" s="470"/>
      <c r="Y21" s="470"/>
      <c r="Z21" s="470"/>
      <c r="AA21" s="470"/>
      <c r="AB21" s="470"/>
      <c r="AC21" s="470"/>
      <c r="AD21" s="470"/>
      <c r="AE21" s="470"/>
      <c r="AF21" s="470"/>
      <c r="AG21" s="470"/>
      <c r="AH21" s="470"/>
      <c r="AI21" s="470"/>
      <c r="AJ21" s="470"/>
      <c r="AK21" s="470"/>
      <c r="AL21" s="470"/>
      <c r="AM21" s="470"/>
      <c r="AN21" s="470"/>
      <c r="AO21" s="470"/>
      <c r="AP21" s="470"/>
      <c r="AQ21" s="470"/>
      <c r="AR21" s="470"/>
      <c r="AS21" s="470"/>
      <c r="AT21" s="470"/>
      <c r="AU21" s="470"/>
      <c r="AV21" s="470"/>
      <c r="AW21" s="470"/>
      <c r="AX21" s="470"/>
      <c r="AY21" s="470"/>
      <c r="AZ21" s="470"/>
      <c r="BA21" s="470"/>
      <c r="BB21" s="470"/>
      <c r="BC21" s="470"/>
      <c r="BM21" s="193"/>
      <c r="BN21" s="193"/>
      <c r="BO21" s="193"/>
      <c r="BP21" s="193"/>
      <c r="BQ21" s="193"/>
      <c r="BR21" s="193"/>
      <c r="BS21" s="193"/>
      <c r="BT21" s="193"/>
      <c r="BU21" s="192"/>
      <c r="BV21" s="192"/>
      <c r="BW21" s="192"/>
      <c r="BX21" s="192"/>
      <c r="BY21" s="192"/>
      <c r="BZ21" s="192"/>
      <c r="CA21" s="235"/>
      <c r="CB21" s="192"/>
      <c r="CC21" s="232"/>
      <c r="CD21" s="232"/>
      <c r="CE21" s="232"/>
      <c r="CF21" s="233"/>
      <c r="CG21" s="233"/>
      <c r="CH21" s="192"/>
      <c r="CI21" s="192"/>
      <c r="CJ21" s="233"/>
      <c r="CK21" s="233"/>
      <c r="CL21" s="233"/>
      <c r="CM21" s="233"/>
      <c r="CN21" s="233"/>
      <c r="CO21" s="233"/>
      <c r="CP21" s="233"/>
      <c r="CQ21" s="233"/>
      <c r="CR21" s="233"/>
      <c r="CS21" s="191"/>
      <c r="CT21" s="191"/>
      <c r="CU21" s="191"/>
      <c r="CV21" s="191"/>
      <c r="CW21" s="191"/>
      <c r="CX21" s="191"/>
    </row>
    <row r="22" spans="7:147" s="221" customFormat="1" ht="6" customHeight="1" thickBot="1">
      <c r="G22" s="222"/>
      <c r="H22" s="223"/>
      <c r="I22" s="223"/>
      <c r="J22" s="223"/>
      <c r="K22" s="223"/>
      <c r="L22" s="223"/>
      <c r="M22" s="215"/>
      <c r="T22" s="222"/>
      <c r="U22" s="224"/>
      <c r="V22" s="224"/>
      <c r="W22" s="224"/>
      <c r="X22" s="225"/>
      <c r="Y22" s="225"/>
      <c r="Z22" s="225"/>
      <c r="AA22" s="225"/>
      <c r="AB22" s="225"/>
      <c r="AC22" s="215"/>
      <c r="AK22" s="222"/>
      <c r="AL22" s="225"/>
      <c r="AM22" s="225"/>
      <c r="AN22" s="225"/>
      <c r="AO22" s="225"/>
      <c r="AP22" s="225"/>
      <c r="AQ22" s="215"/>
      <c r="BE22" s="226"/>
      <c r="BF22" s="226"/>
      <c r="BG22" s="226"/>
      <c r="BH22" s="226"/>
      <c r="BI22" s="226"/>
      <c r="BJ22" s="226"/>
      <c r="BK22" s="226"/>
      <c r="BL22" s="226"/>
      <c r="BM22" s="208"/>
      <c r="BN22" s="208"/>
      <c r="BO22" s="208"/>
      <c r="BP22" s="208"/>
      <c r="BQ22" s="208"/>
      <c r="BR22" s="208"/>
      <c r="BS22" s="208"/>
      <c r="BT22" s="208"/>
      <c r="BU22" s="207"/>
      <c r="BV22" s="207"/>
      <c r="BW22" s="207"/>
      <c r="BX22" s="207"/>
      <c r="BY22" s="207"/>
      <c r="BZ22" s="207"/>
      <c r="CA22" s="235"/>
      <c r="CB22" s="207"/>
      <c r="CC22" s="228"/>
      <c r="CD22" s="228"/>
      <c r="CE22" s="228"/>
      <c r="CF22" s="229"/>
      <c r="CG22" s="229"/>
      <c r="CH22" s="207"/>
      <c r="CI22" s="207"/>
      <c r="CJ22" s="229"/>
      <c r="CK22" s="229"/>
      <c r="CL22" s="229"/>
      <c r="CM22" s="229"/>
      <c r="CN22" s="229"/>
      <c r="CO22" s="229"/>
      <c r="CP22" s="229"/>
      <c r="CQ22" s="229"/>
      <c r="CR22" s="229"/>
      <c r="CS22" s="206"/>
      <c r="CT22" s="206"/>
      <c r="CU22" s="206"/>
      <c r="CV22" s="206"/>
      <c r="CW22" s="206"/>
      <c r="CX22" s="206"/>
      <c r="CY22" s="230"/>
      <c r="CZ22" s="230"/>
      <c r="DA22" s="230"/>
      <c r="DB22" s="230"/>
      <c r="DC22" s="230"/>
      <c r="DD22" s="230"/>
      <c r="DE22" s="230"/>
      <c r="DF22" s="230"/>
      <c r="DG22" s="230"/>
      <c r="DH22" s="230"/>
      <c r="DI22" s="230"/>
      <c r="DJ22" s="230"/>
      <c r="DK22" s="230"/>
      <c r="DL22" s="230"/>
      <c r="DM22" s="230"/>
      <c r="DN22" s="230"/>
      <c r="DO22" s="230"/>
      <c r="DP22" s="230"/>
      <c r="DQ22" s="230"/>
      <c r="DR22" s="230"/>
      <c r="DS22" s="230"/>
      <c r="DT22" s="230"/>
      <c r="DU22" s="230"/>
      <c r="DV22" s="230"/>
      <c r="DW22" s="230"/>
      <c r="DX22" s="230"/>
      <c r="DY22" s="230"/>
      <c r="DZ22" s="230"/>
      <c r="EA22" s="230"/>
      <c r="EB22" s="230"/>
      <c r="EC22" s="230"/>
      <c r="ED22" s="230"/>
      <c r="EE22" s="230"/>
      <c r="EF22" s="230"/>
      <c r="EG22" s="230"/>
      <c r="EH22" s="230"/>
      <c r="EI22" s="230"/>
      <c r="EJ22" s="230"/>
      <c r="EK22" s="230"/>
      <c r="EL22" s="230"/>
      <c r="EM22" s="230"/>
      <c r="EN22" s="230"/>
      <c r="EO22" s="230"/>
      <c r="EP22" s="230"/>
      <c r="EQ22" s="230"/>
    </row>
    <row r="23" spans="2:102" ht="19.5" customHeight="1" thickBot="1">
      <c r="B23" s="441" t="s">
        <v>5</v>
      </c>
      <c r="C23" s="442"/>
      <c r="D23" s="443" t="s">
        <v>6</v>
      </c>
      <c r="E23" s="444"/>
      <c r="F23" s="444"/>
      <c r="G23" s="444"/>
      <c r="H23" s="444"/>
      <c r="I23" s="445"/>
      <c r="J23" s="446" t="s">
        <v>7</v>
      </c>
      <c r="K23" s="447"/>
      <c r="L23" s="447"/>
      <c r="M23" s="447"/>
      <c r="N23" s="448"/>
      <c r="O23" s="446" t="s">
        <v>115</v>
      </c>
      <c r="P23" s="447"/>
      <c r="Q23" s="447"/>
      <c r="R23" s="447"/>
      <c r="S23" s="447"/>
      <c r="T23" s="447"/>
      <c r="U23" s="447"/>
      <c r="V23" s="447"/>
      <c r="W23" s="447"/>
      <c r="X23" s="447"/>
      <c r="Y23" s="447"/>
      <c r="Z23" s="447"/>
      <c r="AA23" s="447"/>
      <c r="AB23" s="447"/>
      <c r="AC23" s="447"/>
      <c r="AD23" s="447"/>
      <c r="AE23" s="447"/>
      <c r="AF23" s="447"/>
      <c r="AG23" s="447"/>
      <c r="AH23" s="447"/>
      <c r="AI23" s="447"/>
      <c r="AJ23" s="447"/>
      <c r="AK23" s="447"/>
      <c r="AL23" s="447"/>
      <c r="AM23" s="447"/>
      <c r="AN23" s="447"/>
      <c r="AO23" s="447"/>
      <c r="AP23" s="447"/>
      <c r="AQ23" s="447"/>
      <c r="AR23" s="447"/>
      <c r="AS23" s="447"/>
      <c r="AT23" s="447"/>
      <c r="AU23" s="447"/>
      <c r="AV23" s="448"/>
      <c r="AW23" s="446" t="s">
        <v>9</v>
      </c>
      <c r="AX23" s="447"/>
      <c r="AY23" s="447"/>
      <c r="AZ23" s="447"/>
      <c r="BA23" s="448"/>
      <c r="BB23" s="446"/>
      <c r="BC23" s="449"/>
      <c r="BM23" s="193"/>
      <c r="BN23" s="193"/>
      <c r="BO23" s="193"/>
      <c r="BP23" s="193"/>
      <c r="BQ23" s="193"/>
      <c r="BR23" s="193"/>
      <c r="BS23" s="193"/>
      <c r="BT23" s="193"/>
      <c r="BU23" s="192"/>
      <c r="BV23" s="192"/>
      <c r="BW23" s="192"/>
      <c r="BX23" s="192"/>
      <c r="BY23" s="192"/>
      <c r="BZ23" s="192"/>
      <c r="CA23" s="235"/>
      <c r="CB23" s="192"/>
      <c r="CC23" s="232"/>
      <c r="CD23" s="232"/>
      <c r="CE23" s="232"/>
      <c r="CF23" s="233"/>
      <c r="CG23" s="233"/>
      <c r="CH23" s="192"/>
      <c r="CI23" s="192"/>
      <c r="CJ23" s="233"/>
      <c r="CK23" s="233"/>
      <c r="CL23" s="233"/>
      <c r="CM23" s="233"/>
      <c r="CN23" s="233"/>
      <c r="CO23" s="233"/>
      <c r="CP23" s="233"/>
      <c r="CQ23" s="233"/>
      <c r="CR23" s="233"/>
      <c r="CS23" s="191"/>
      <c r="CT23" s="191"/>
      <c r="CU23" s="191"/>
      <c r="CV23" s="191"/>
      <c r="CW23" s="191"/>
      <c r="CX23" s="191"/>
    </row>
    <row r="24" spans="2:102" ht="18" customHeight="1">
      <c r="B24" s="424">
        <v>1</v>
      </c>
      <c r="C24" s="425"/>
      <c r="D24" s="428">
        <v>2</v>
      </c>
      <c r="E24" s="417"/>
      <c r="F24" s="417"/>
      <c r="G24" s="417"/>
      <c r="H24" s="417"/>
      <c r="I24" s="418"/>
      <c r="J24" s="430">
        <v>0.720138888888889</v>
      </c>
      <c r="K24" s="431"/>
      <c r="L24" s="431"/>
      <c r="M24" s="431"/>
      <c r="N24" s="432"/>
      <c r="O24" s="436" t="str">
        <f>IF(ISBLANK('Viertelfinale 1-16'!$AZ$14),"",'Viertelfinale 1-16'!$CB$14)</f>
        <v>HJK Helsinki II (FI)</v>
      </c>
      <c r="P24" s="437"/>
      <c r="Q24" s="437"/>
      <c r="R24" s="437"/>
      <c r="S24" s="437"/>
      <c r="T24" s="437"/>
      <c r="U24" s="437"/>
      <c r="V24" s="437"/>
      <c r="W24" s="437"/>
      <c r="X24" s="437"/>
      <c r="Y24" s="437"/>
      <c r="Z24" s="437"/>
      <c r="AA24" s="437"/>
      <c r="AB24" s="437"/>
      <c r="AC24" s="437"/>
      <c r="AD24" s="437"/>
      <c r="AE24" s="234" t="s">
        <v>11</v>
      </c>
      <c r="AF24" s="437" t="str">
        <f>IF(ISBLANK('Viertelfinale 1-16'!$AZ$18),"",'Viertelfinale 1-16'!$CB$18)</f>
        <v>MSV Duisburg</v>
      </c>
      <c r="AG24" s="437"/>
      <c r="AH24" s="437"/>
      <c r="AI24" s="437"/>
      <c r="AJ24" s="437"/>
      <c r="AK24" s="437"/>
      <c r="AL24" s="437"/>
      <c r="AM24" s="437"/>
      <c r="AN24" s="437"/>
      <c r="AO24" s="437"/>
      <c r="AP24" s="437"/>
      <c r="AQ24" s="437"/>
      <c r="AR24" s="437"/>
      <c r="AS24" s="437"/>
      <c r="AT24" s="437"/>
      <c r="AU24" s="437"/>
      <c r="AV24" s="438"/>
      <c r="AW24" s="439">
        <v>0</v>
      </c>
      <c r="AX24" s="413"/>
      <c r="AY24" s="413" t="s">
        <v>12</v>
      </c>
      <c r="AZ24" s="413">
        <v>1</v>
      </c>
      <c r="BA24" s="415"/>
      <c r="BB24" s="417"/>
      <c r="BC24" s="418"/>
      <c r="BM24" s="193"/>
      <c r="BN24" s="193"/>
      <c r="BO24" s="193"/>
      <c r="BP24" s="193"/>
      <c r="BQ24" s="193"/>
      <c r="BR24" s="193"/>
      <c r="BS24" s="193"/>
      <c r="BT24" s="193"/>
      <c r="BU24" s="192"/>
      <c r="BV24" s="192"/>
      <c r="BW24" s="192"/>
      <c r="BX24" s="192"/>
      <c r="BY24" s="192"/>
      <c r="BZ24" s="192"/>
      <c r="CA24" s="235" t="str">
        <f>IF(ISBLANK($AZ$24)," ",IF($AW$24&lt;$AZ$24,$AF$24,IF($AZ$24&lt;$AW$24,$O$24)))</f>
        <v>MSV Duisburg</v>
      </c>
      <c r="CB24" s="235" t="str">
        <f>IF(ISBLANK($AZ$24)," ",IF($AW$24&gt;$AZ$24,$AF$24,IF($AZ$24&gt;$AW$24,$O$24)))</f>
        <v>HJK Helsinki II (FI)</v>
      </c>
      <c r="CC24" s="232"/>
      <c r="CD24" s="232"/>
      <c r="CE24" s="232"/>
      <c r="CF24" s="233"/>
      <c r="CG24" s="233"/>
      <c r="CH24" s="192"/>
      <c r="CI24" s="192"/>
      <c r="CJ24" s="233"/>
      <c r="CK24" s="233"/>
      <c r="CL24" s="233"/>
      <c r="CM24" s="233"/>
      <c r="CN24" s="233"/>
      <c r="CO24" s="233"/>
      <c r="CP24" s="233"/>
      <c r="CQ24" s="233"/>
      <c r="CR24" s="233"/>
      <c r="CS24" s="191"/>
      <c r="CT24" s="191"/>
      <c r="CU24" s="191"/>
      <c r="CV24" s="191"/>
      <c r="CW24" s="191"/>
      <c r="CX24" s="191"/>
    </row>
    <row r="25" spans="2:102" ht="12" customHeight="1" thickBot="1">
      <c r="B25" s="426"/>
      <c r="C25" s="427"/>
      <c r="D25" s="429"/>
      <c r="E25" s="419"/>
      <c r="F25" s="419"/>
      <c r="G25" s="419"/>
      <c r="H25" s="419"/>
      <c r="I25" s="420"/>
      <c r="J25" s="433"/>
      <c r="K25" s="434"/>
      <c r="L25" s="434"/>
      <c r="M25" s="434"/>
      <c r="N25" s="435"/>
      <c r="O25" s="421" t="s">
        <v>108</v>
      </c>
      <c r="P25" s="422"/>
      <c r="Q25" s="422"/>
      <c r="R25" s="422"/>
      <c r="S25" s="422"/>
      <c r="T25" s="422"/>
      <c r="U25" s="422"/>
      <c r="V25" s="422"/>
      <c r="W25" s="422"/>
      <c r="X25" s="422"/>
      <c r="Y25" s="422"/>
      <c r="Z25" s="422"/>
      <c r="AA25" s="422"/>
      <c r="AB25" s="422"/>
      <c r="AC25" s="422"/>
      <c r="AD25" s="422"/>
      <c r="AE25" s="238"/>
      <c r="AF25" s="422" t="s">
        <v>109</v>
      </c>
      <c r="AG25" s="422"/>
      <c r="AH25" s="422"/>
      <c r="AI25" s="422"/>
      <c r="AJ25" s="422"/>
      <c r="AK25" s="422"/>
      <c r="AL25" s="422"/>
      <c r="AM25" s="422"/>
      <c r="AN25" s="422"/>
      <c r="AO25" s="422"/>
      <c r="AP25" s="422"/>
      <c r="AQ25" s="422"/>
      <c r="AR25" s="422"/>
      <c r="AS25" s="422"/>
      <c r="AT25" s="422"/>
      <c r="AU25" s="422"/>
      <c r="AV25" s="423"/>
      <c r="AW25" s="440"/>
      <c r="AX25" s="414"/>
      <c r="AY25" s="414"/>
      <c r="AZ25" s="414"/>
      <c r="BA25" s="416"/>
      <c r="BB25" s="419"/>
      <c r="BC25" s="420"/>
      <c r="BM25" s="193"/>
      <c r="BN25" s="193"/>
      <c r="BO25" s="193"/>
      <c r="BP25" s="193"/>
      <c r="BQ25" s="193"/>
      <c r="BR25" s="193"/>
      <c r="BS25" s="193"/>
      <c r="BT25" s="193"/>
      <c r="BU25" s="192"/>
      <c r="BV25" s="192"/>
      <c r="BW25" s="192"/>
      <c r="BX25" s="192"/>
      <c r="BY25" s="192"/>
      <c r="BZ25" s="192"/>
      <c r="CA25" s="235"/>
      <c r="CB25" s="192"/>
      <c r="CC25" s="232"/>
      <c r="CD25" s="232"/>
      <c r="CE25" s="232"/>
      <c r="CF25" s="233"/>
      <c r="CG25" s="233"/>
      <c r="CH25" s="192"/>
      <c r="CI25" s="192"/>
      <c r="CJ25" s="233"/>
      <c r="CK25" s="233"/>
      <c r="CL25" s="233"/>
      <c r="CM25" s="233"/>
      <c r="CN25" s="233"/>
      <c r="CO25" s="233"/>
      <c r="CP25" s="233"/>
      <c r="CQ25" s="233"/>
      <c r="CR25" s="233"/>
      <c r="CS25" s="191"/>
      <c r="CT25" s="191"/>
      <c r="CU25" s="191"/>
      <c r="CV25" s="191"/>
      <c r="CW25" s="191"/>
      <c r="CX25" s="191"/>
    </row>
    <row r="26" spans="65:102" ht="9" customHeight="1" thickBot="1">
      <c r="BM26" s="193"/>
      <c r="BN26" s="193"/>
      <c r="BO26" s="193"/>
      <c r="BP26" s="193"/>
      <c r="BQ26" s="193"/>
      <c r="BR26" s="193"/>
      <c r="BS26" s="193"/>
      <c r="BT26" s="193"/>
      <c r="BU26" s="192"/>
      <c r="BV26" s="192"/>
      <c r="BW26" s="192"/>
      <c r="BX26" s="192"/>
      <c r="BY26" s="192"/>
      <c r="BZ26" s="192"/>
      <c r="CA26" s="235"/>
      <c r="CB26" s="192"/>
      <c r="CC26" s="232"/>
      <c r="CD26" s="232"/>
      <c r="CE26" s="232"/>
      <c r="CF26" s="233"/>
      <c r="CG26" s="233"/>
      <c r="CH26" s="192"/>
      <c r="CI26" s="192"/>
      <c r="CJ26" s="233"/>
      <c r="CK26" s="233"/>
      <c r="CL26" s="233"/>
      <c r="CM26" s="233"/>
      <c r="CN26" s="233"/>
      <c r="CO26" s="233"/>
      <c r="CP26" s="233"/>
      <c r="CQ26" s="233"/>
      <c r="CR26" s="233"/>
      <c r="CS26" s="191"/>
      <c r="CT26" s="191"/>
      <c r="CU26" s="191"/>
      <c r="CV26" s="191"/>
      <c r="CW26" s="191"/>
      <c r="CX26" s="191"/>
    </row>
    <row r="27" spans="2:102" ht="19.5" customHeight="1" thickBot="1">
      <c r="B27" s="441" t="s">
        <v>5</v>
      </c>
      <c r="C27" s="442"/>
      <c r="D27" s="443" t="s">
        <v>6</v>
      </c>
      <c r="E27" s="444"/>
      <c r="F27" s="444"/>
      <c r="G27" s="444"/>
      <c r="H27" s="444"/>
      <c r="I27" s="445"/>
      <c r="J27" s="446" t="s">
        <v>7</v>
      </c>
      <c r="K27" s="447"/>
      <c r="L27" s="447"/>
      <c r="M27" s="447"/>
      <c r="N27" s="448"/>
      <c r="O27" s="446" t="s">
        <v>114</v>
      </c>
      <c r="P27" s="447"/>
      <c r="Q27" s="447"/>
      <c r="R27" s="447"/>
      <c r="S27" s="447"/>
      <c r="T27" s="447"/>
      <c r="U27" s="447"/>
      <c r="V27" s="447"/>
      <c r="W27" s="447"/>
      <c r="X27" s="447"/>
      <c r="Y27" s="447"/>
      <c r="Z27" s="447"/>
      <c r="AA27" s="447"/>
      <c r="AB27" s="447"/>
      <c r="AC27" s="447"/>
      <c r="AD27" s="447"/>
      <c r="AE27" s="447"/>
      <c r="AF27" s="447"/>
      <c r="AG27" s="447"/>
      <c r="AH27" s="447"/>
      <c r="AI27" s="447"/>
      <c r="AJ27" s="447"/>
      <c r="AK27" s="447"/>
      <c r="AL27" s="447"/>
      <c r="AM27" s="447"/>
      <c r="AN27" s="447"/>
      <c r="AO27" s="447"/>
      <c r="AP27" s="447"/>
      <c r="AQ27" s="447"/>
      <c r="AR27" s="447"/>
      <c r="AS27" s="447"/>
      <c r="AT27" s="447"/>
      <c r="AU27" s="447"/>
      <c r="AV27" s="448"/>
      <c r="AW27" s="446" t="s">
        <v>9</v>
      </c>
      <c r="AX27" s="447"/>
      <c r="AY27" s="447"/>
      <c r="AZ27" s="447"/>
      <c r="BA27" s="448"/>
      <c r="BB27" s="446"/>
      <c r="BC27" s="449"/>
      <c r="BM27" s="193"/>
      <c r="BN27" s="193"/>
      <c r="BO27" s="193"/>
      <c r="BP27" s="193"/>
      <c r="BQ27" s="193"/>
      <c r="BR27" s="193"/>
      <c r="BS27" s="193"/>
      <c r="BT27" s="193"/>
      <c r="BU27" s="192"/>
      <c r="BV27" s="192"/>
      <c r="BW27" s="192"/>
      <c r="BX27" s="192"/>
      <c r="BY27" s="192"/>
      <c r="BZ27" s="192"/>
      <c r="CA27" s="235"/>
      <c r="CB27" s="192"/>
      <c r="CC27" s="232"/>
      <c r="CD27" s="232"/>
      <c r="CE27" s="232"/>
      <c r="CF27" s="233"/>
      <c r="CG27" s="233"/>
      <c r="CH27" s="192"/>
      <c r="CI27" s="192"/>
      <c r="CJ27" s="233"/>
      <c r="CK27" s="233"/>
      <c r="CL27" s="233"/>
      <c r="CM27" s="233"/>
      <c r="CN27" s="233"/>
      <c r="CO27" s="233"/>
      <c r="CP27" s="233"/>
      <c r="CQ27" s="233"/>
      <c r="CR27" s="233"/>
      <c r="CS27" s="191"/>
      <c r="CT27" s="191"/>
      <c r="CU27" s="191"/>
      <c r="CV27" s="191"/>
      <c r="CW27" s="191"/>
      <c r="CX27" s="191"/>
    </row>
    <row r="28" spans="2:102" ht="18" customHeight="1">
      <c r="B28" s="424">
        <v>2</v>
      </c>
      <c r="C28" s="425"/>
      <c r="D28" s="428">
        <v>2</v>
      </c>
      <c r="E28" s="417"/>
      <c r="F28" s="417"/>
      <c r="G28" s="417"/>
      <c r="H28" s="417"/>
      <c r="I28" s="418"/>
      <c r="J28" s="430">
        <v>0.7326388888888888</v>
      </c>
      <c r="K28" s="431"/>
      <c r="L28" s="431"/>
      <c r="M28" s="431"/>
      <c r="N28" s="432"/>
      <c r="O28" s="436" t="str">
        <f>IF(ISBLANK('Viertelfinale 1-16'!$AZ$22),"",'Viertelfinale 1-16'!$CB$22)</f>
        <v>SV Avenwedde</v>
      </c>
      <c r="P28" s="437"/>
      <c r="Q28" s="437"/>
      <c r="R28" s="437"/>
      <c r="S28" s="437"/>
      <c r="T28" s="437"/>
      <c r="U28" s="437"/>
      <c r="V28" s="437"/>
      <c r="W28" s="437"/>
      <c r="X28" s="437"/>
      <c r="Y28" s="437"/>
      <c r="Z28" s="437"/>
      <c r="AA28" s="437"/>
      <c r="AB28" s="437"/>
      <c r="AC28" s="437"/>
      <c r="AD28" s="437"/>
      <c r="AE28" s="234" t="s">
        <v>11</v>
      </c>
      <c r="AF28" s="437" t="str">
        <f>IF(ISBLANK('Viertelfinale 1-16'!$AZ$26),"",'Viertelfinale 1-16'!$CB$26)</f>
        <v>SC Fortuna Köln</v>
      </c>
      <c r="AG28" s="437"/>
      <c r="AH28" s="437"/>
      <c r="AI28" s="437"/>
      <c r="AJ28" s="437"/>
      <c r="AK28" s="437"/>
      <c r="AL28" s="437"/>
      <c r="AM28" s="437"/>
      <c r="AN28" s="437"/>
      <c r="AO28" s="437"/>
      <c r="AP28" s="437"/>
      <c r="AQ28" s="437"/>
      <c r="AR28" s="437"/>
      <c r="AS28" s="437"/>
      <c r="AT28" s="437"/>
      <c r="AU28" s="437"/>
      <c r="AV28" s="438"/>
      <c r="AW28" s="439">
        <v>1</v>
      </c>
      <c r="AX28" s="413"/>
      <c r="AY28" s="413" t="s">
        <v>12</v>
      </c>
      <c r="AZ28" s="413">
        <v>4</v>
      </c>
      <c r="BA28" s="415"/>
      <c r="BB28" s="417"/>
      <c r="BC28" s="418"/>
      <c r="BM28" s="193"/>
      <c r="BN28" s="193"/>
      <c r="BO28" s="193"/>
      <c r="BP28" s="193"/>
      <c r="BQ28" s="193"/>
      <c r="BR28" s="193"/>
      <c r="BS28" s="193"/>
      <c r="BT28" s="193"/>
      <c r="BU28" s="192"/>
      <c r="BV28" s="192"/>
      <c r="BW28" s="192"/>
      <c r="BX28" s="192"/>
      <c r="BY28" s="192"/>
      <c r="BZ28" s="192"/>
      <c r="CA28" s="235" t="str">
        <f>IF(ISBLANK($AZ$28)," ",IF($AW$28&lt;$AZ$28,$AF$28,IF($AZ$28&lt;$AW$28,$O$28)))</f>
        <v>SC Fortuna Köln</v>
      </c>
      <c r="CB28" s="235" t="str">
        <f>IF(ISBLANK($AZ$28)," ",IF($AW$28&gt;$AZ$28,$AF$28,IF($AZ$28&gt;$AW$28,$O$28)))</f>
        <v>SV Avenwedde</v>
      </c>
      <c r="CC28" s="232"/>
      <c r="CD28" s="232"/>
      <c r="CE28" s="232"/>
      <c r="CF28" s="233"/>
      <c r="CG28" s="233"/>
      <c r="CH28" s="192"/>
      <c r="CI28" s="192"/>
      <c r="CJ28" s="233"/>
      <c r="CK28" s="233"/>
      <c r="CL28" s="233"/>
      <c r="CM28" s="233"/>
      <c r="CN28" s="233"/>
      <c r="CO28" s="233"/>
      <c r="CP28" s="233"/>
      <c r="CQ28" s="233"/>
      <c r="CR28" s="233"/>
      <c r="CS28" s="191"/>
      <c r="CT28" s="191"/>
      <c r="CU28" s="191"/>
      <c r="CV28" s="191"/>
      <c r="CW28" s="191"/>
      <c r="CX28" s="191"/>
    </row>
    <row r="29" spans="2:102" ht="12" customHeight="1" thickBot="1">
      <c r="B29" s="426"/>
      <c r="C29" s="427"/>
      <c r="D29" s="429"/>
      <c r="E29" s="419"/>
      <c r="F29" s="419"/>
      <c r="G29" s="419"/>
      <c r="H29" s="419"/>
      <c r="I29" s="420"/>
      <c r="J29" s="433"/>
      <c r="K29" s="434"/>
      <c r="L29" s="434"/>
      <c r="M29" s="434"/>
      <c r="N29" s="435"/>
      <c r="O29" s="421" t="s">
        <v>110</v>
      </c>
      <c r="P29" s="422"/>
      <c r="Q29" s="422"/>
      <c r="R29" s="422"/>
      <c r="S29" s="422"/>
      <c r="T29" s="422"/>
      <c r="U29" s="422"/>
      <c r="V29" s="422"/>
      <c r="W29" s="422"/>
      <c r="X29" s="422"/>
      <c r="Y29" s="422"/>
      <c r="Z29" s="422"/>
      <c r="AA29" s="422"/>
      <c r="AB29" s="422"/>
      <c r="AC29" s="422"/>
      <c r="AD29" s="422"/>
      <c r="AE29" s="238"/>
      <c r="AF29" s="422" t="s">
        <v>111</v>
      </c>
      <c r="AG29" s="422"/>
      <c r="AH29" s="422"/>
      <c r="AI29" s="422"/>
      <c r="AJ29" s="422"/>
      <c r="AK29" s="422"/>
      <c r="AL29" s="422"/>
      <c r="AM29" s="422"/>
      <c r="AN29" s="422"/>
      <c r="AO29" s="422"/>
      <c r="AP29" s="422"/>
      <c r="AQ29" s="422"/>
      <c r="AR29" s="422"/>
      <c r="AS29" s="422"/>
      <c r="AT29" s="422"/>
      <c r="AU29" s="422"/>
      <c r="AV29" s="423"/>
      <c r="AW29" s="440"/>
      <c r="AX29" s="414"/>
      <c r="AY29" s="414"/>
      <c r="AZ29" s="414"/>
      <c r="BA29" s="416"/>
      <c r="BB29" s="419"/>
      <c r="BC29" s="420"/>
      <c r="BM29" s="193"/>
      <c r="BN29" s="193"/>
      <c r="BO29" s="193"/>
      <c r="BP29" s="193"/>
      <c r="BQ29" s="193"/>
      <c r="BR29" s="193"/>
      <c r="BS29" s="193"/>
      <c r="BT29" s="193"/>
      <c r="BU29" s="192"/>
      <c r="BV29" s="192"/>
      <c r="BW29" s="192"/>
      <c r="BX29" s="192"/>
      <c r="BY29" s="192"/>
      <c r="BZ29" s="192"/>
      <c r="CA29" s="235"/>
      <c r="CB29" s="192"/>
      <c r="CC29" s="232"/>
      <c r="CD29" s="232"/>
      <c r="CE29" s="232"/>
      <c r="CF29" s="233"/>
      <c r="CG29" s="233"/>
      <c r="CH29" s="192"/>
      <c r="CI29" s="192"/>
      <c r="CJ29" s="233"/>
      <c r="CK29" s="233"/>
      <c r="CL29" s="233"/>
      <c r="CM29" s="233"/>
      <c r="CN29" s="233"/>
      <c r="CO29" s="233"/>
      <c r="CP29" s="233"/>
      <c r="CQ29" s="233"/>
      <c r="CR29" s="233"/>
      <c r="CS29" s="191"/>
      <c r="CT29" s="191"/>
      <c r="CU29" s="191"/>
      <c r="CV29" s="191"/>
      <c r="CW29" s="191"/>
      <c r="CX29" s="191"/>
    </row>
    <row r="30" spans="2:102" ht="12" customHeight="1">
      <c r="B30" s="239"/>
      <c r="C30" s="239"/>
      <c r="D30" s="240"/>
      <c r="E30" s="240"/>
      <c r="F30" s="240"/>
      <c r="G30" s="240"/>
      <c r="H30" s="240"/>
      <c r="I30" s="240"/>
      <c r="J30" s="241"/>
      <c r="K30" s="241"/>
      <c r="L30" s="241"/>
      <c r="M30" s="241"/>
      <c r="N30" s="241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242"/>
      <c r="AA30" s="242"/>
      <c r="AB30" s="242"/>
      <c r="AC30" s="242"/>
      <c r="AD30" s="242"/>
      <c r="AE30" s="243"/>
      <c r="AF30" s="242"/>
      <c r="AG30" s="242"/>
      <c r="AH30" s="242"/>
      <c r="AI30" s="242"/>
      <c r="AJ30" s="242"/>
      <c r="AK30" s="242"/>
      <c r="AL30" s="242"/>
      <c r="AM30" s="242"/>
      <c r="AN30" s="242"/>
      <c r="AO30" s="242"/>
      <c r="AP30" s="242"/>
      <c r="AQ30" s="242"/>
      <c r="AR30" s="242"/>
      <c r="AS30" s="242"/>
      <c r="AT30" s="242"/>
      <c r="AU30" s="242"/>
      <c r="AV30" s="242"/>
      <c r="AW30" s="244"/>
      <c r="AX30" s="244"/>
      <c r="AY30" s="244"/>
      <c r="AZ30" s="244"/>
      <c r="BA30" s="244"/>
      <c r="BB30" s="240"/>
      <c r="BC30" s="240"/>
      <c r="BM30" s="193"/>
      <c r="BN30" s="193"/>
      <c r="BO30" s="193"/>
      <c r="BP30" s="193"/>
      <c r="BQ30" s="193"/>
      <c r="BR30" s="193"/>
      <c r="BS30" s="193"/>
      <c r="BT30" s="193"/>
      <c r="BU30" s="192"/>
      <c r="BV30" s="192"/>
      <c r="BW30" s="192"/>
      <c r="BX30" s="192"/>
      <c r="BY30" s="192"/>
      <c r="BZ30" s="192"/>
      <c r="CA30" s="235"/>
      <c r="CB30" s="192"/>
      <c r="CC30" s="232"/>
      <c r="CD30" s="232"/>
      <c r="CE30" s="232"/>
      <c r="CF30" s="233"/>
      <c r="CG30" s="233"/>
      <c r="CH30" s="192"/>
      <c r="CI30" s="192"/>
      <c r="CJ30" s="233"/>
      <c r="CK30" s="233"/>
      <c r="CL30" s="233"/>
      <c r="CM30" s="233"/>
      <c r="CN30" s="233"/>
      <c r="CO30" s="233"/>
      <c r="CP30" s="233"/>
      <c r="CQ30" s="233"/>
      <c r="CR30" s="233"/>
      <c r="CS30" s="191"/>
      <c r="CT30" s="191"/>
      <c r="CU30" s="191"/>
      <c r="CV30" s="191"/>
      <c r="CW30" s="191"/>
      <c r="CX30" s="191"/>
    </row>
    <row r="31" spans="2:102" ht="18">
      <c r="B31" s="470" t="s">
        <v>102</v>
      </c>
      <c r="C31" s="470"/>
      <c r="D31" s="470"/>
      <c r="E31" s="470"/>
      <c r="F31" s="470"/>
      <c r="G31" s="470"/>
      <c r="H31" s="470"/>
      <c r="I31" s="470"/>
      <c r="J31" s="470"/>
      <c r="K31" s="470"/>
      <c r="L31" s="470"/>
      <c r="M31" s="470"/>
      <c r="N31" s="470"/>
      <c r="O31" s="470"/>
      <c r="P31" s="470"/>
      <c r="Q31" s="470"/>
      <c r="R31" s="470"/>
      <c r="S31" s="470"/>
      <c r="T31" s="470"/>
      <c r="U31" s="470"/>
      <c r="V31" s="470"/>
      <c r="W31" s="470"/>
      <c r="X31" s="470"/>
      <c r="Y31" s="470"/>
      <c r="Z31" s="470"/>
      <c r="AA31" s="470"/>
      <c r="AB31" s="470"/>
      <c r="AC31" s="470"/>
      <c r="AD31" s="470"/>
      <c r="AE31" s="470"/>
      <c r="AF31" s="470"/>
      <c r="AG31" s="470"/>
      <c r="AH31" s="470"/>
      <c r="AI31" s="470"/>
      <c r="AJ31" s="470"/>
      <c r="AK31" s="470"/>
      <c r="AL31" s="470"/>
      <c r="AM31" s="470"/>
      <c r="AN31" s="470"/>
      <c r="AO31" s="470"/>
      <c r="AP31" s="470"/>
      <c r="AQ31" s="470"/>
      <c r="AR31" s="470"/>
      <c r="AS31" s="470"/>
      <c r="AT31" s="470"/>
      <c r="AU31" s="470"/>
      <c r="AV31" s="470"/>
      <c r="AW31" s="470"/>
      <c r="AX31" s="470"/>
      <c r="AY31" s="470"/>
      <c r="AZ31" s="470"/>
      <c r="BA31" s="470"/>
      <c r="BB31" s="470"/>
      <c r="BC31" s="470"/>
      <c r="BM31" s="193"/>
      <c r="BN31" s="193"/>
      <c r="BO31" s="193"/>
      <c r="BP31" s="193"/>
      <c r="BQ31" s="193"/>
      <c r="BR31" s="193"/>
      <c r="BS31" s="193"/>
      <c r="BT31" s="193"/>
      <c r="BU31" s="192"/>
      <c r="BV31" s="192"/>
      <c r="BW31" s="192"/>
      <c r="BX31" s="192"/>
      <c r="BY31" s="192"/>
      <c r="BZ31" s="192"/>
      <c r="CA31" s="235"/>
      <c r="CB31" s="192"/>
      <c r="CC31" s="232"/>
      <c r="CD31" s="232"/>
      <c r="CE31" s="232"/>
      <c r="CF31" s="233"/>
      <c r="CG31" s="233"/>
      <c r="CH31" s="192"/>
      <c r="CI31" s="192"/>
      <c r="CJ31" s="233"/>
      <c r="CK31" s="233"/>
      <c r="CL31" s="233"/>
      <c r="CM31" s="233"/>
      <c r="CN31" s="233"/>
      <c r="CO31" s="233"/>
      <c r="CP31" s="233"/>
      <c r="CQ31" s="233"/>
      <c r="CR31" s="233"/>
      <c r="CS31" s="191"/>
      <c r="CT31" s="191"/>
      <c r="CU31" s="191"/>
      <c r="CV31" s="191"/>
      <c r="CW31" s="191"/>
      <c r="CX31" s="191"/>
    </row>
    <row r="32" spans="7:147" s="221" customFormat="1" ht="4.5" customHeight="1" thickBot="1">
      <c r="G32" s="222"/>
      <c r="H32" s="223"/>
      <c r="I32" s="223"/>
      <c r="J32" s="223"/>
      <c r="K32" s="223"/>
      <c r="L32" s="223"/>
      <c r="M32" s="215"/>
      <c r="T32" s="222"/>
      <c r="U32" s="224"/>
      <c r="V32" s="224"/>
      <c r="W32" s="224"/>
      <c r="X32" s="225"/>
      <c r="Y32" s="225"/>
      <c r="Z32" s="225"/>
      <c r="AA32" s="225"/>
      <c r="AB32" s="225"/>
      <c r="AC32" s="215"/>
      <c r="AK32" s="222"/>
      <c r="AL32" s="225"/>
      <c r="AM32" s="225"/>
      <c r="AN32" s="225"/>
      <c r="AO32" s="225"/>
      <c r="AP32" s="225"/>
      <c r="AQ32" s="215"/>
      <c r="BE32" s="226"/>
      <c r="BF32" s="226"/>
      <c r="BG32" s="226"/>
      <c r="BH32" s="226"/>
      <c r="BI32" s="226"/>
      <c r="BJ32" s="226"/>
      <c r="BK32" s="226"/>
      <c r="BL32" s="226"/>
      <c r="BM32" s="208"/>
      <c r="BN32" s="208"/>
      <c r="BO32" s="208"/>
      <c r="BP32" s="208"/>
      <c r="BQ32" s="208"/>
      <c r="BR32" s="208"/>
      <c r="BS32" s="208"/>
      <c r="BT32" s="208"/>
      <c r="BU32" s="207"/>
      <c r="BV32" s="207"/>
      <c r="BW32" s="207"/>
      <c r="BX32" s="207"/>
      <c r="BY32" s="207"/>
      <c r="BZ32" s="207"/>
      <c r="CA32" s="235"/>
      <c r="CB32" s="207"/>
      <c r="CC32" s="228"/>
      <c r="CD32" s="228"/>
      <c r="CE32" s="228"/>
      <c r="CF32" s="229"/>
      <c r="CG32" s="229"/>
      <c r="CH32" s="207"/>
      <c r="CI32" s="207"/>
      <c r="CJ32" s="229"/>
      <c r="CK32" s="229"/>
      <c r="CL32" s="229"/>
      <c r="CM32" s="229"/>
      <c r="CN32" s="229"/>
      <c r="CO32" s="229"/>
      <c r="CP32" s="229"/>
      <c r="CQ32" s="229"/>
      <c r="CR32" s="229"/>
      <c r="CS32" s="206"/>
      <c r="CT32" s="206"/>
      <c r="CU32" s="206"/>
      <c r="CV32" s="206"/>
      <c r="CW32" s="206"/>
      <c r="CX32" s="206"/>
      <c r="CY32" s="230"/>
      <c r="CZ32" s="230"/>
      <c r="DA32" s="230"/>
      <c r="DB32" s="230"/>
      <c r="DC32" s="230"/>
      <c r="DD32" s="230"/>
      <c r="DE32" s="230"/>
      <c r="DF32" s="230"/>
      <c r="DG32" s="230"/>
      <c r="DH32" s="230"/>
      <c r="DI32" s="230"/>
      <c r="DJ32" s="230"/>
      <c r="DK32" s="230"/>
      <c r="DL32" s="230"/>
      <c r="DM32" s="230"/>
      <c r="DN32" s="230"/>
      <c r="DO32" s="230"/>
      <c r="DP32" s="230"/>
      <c r="DQ32" s="230"/>
      <c r="DR32" s="230"/>
      <c r="DS32" s="230"/>
      <c r="DT32" s="230"/>
      <c r="DU32" s="230"/>
      <c r="DV32" s="230"/>
      <c r="DW32" s="230"/>
      <c r="DX32" s="230"/>
      <c r="DY32" s="230"/>
      <c r="DZ32" s="230"/>
      <c r="EA32" s="230"/>
      <c r="EB32" s="230"/>
      <c r="EC32" s="230"/>
      <c r="ED32" s="230"/>
      <c r="EE32" s="230"/>
      <c r="EF32" s="230"/>
      <c r="EG32" s="230"/>
      <c r="EH32" s="230"/>
      <c r="EI32" s="230"/>
      <c r="EJ32" s="230"/>
      <c r="EK32" s="230"/>
      <c r="EL32" s="230"/>
      <c r="EM32" s="230"/>
      <c r="EN32" s="230"/>
      <c r="EO32" s="230"/>
      <c r="EP32" s="230"/>
      <c r="EQ32" s="230"/>
    </row>
    <row r="33" spans="2:102" ht="19.5" customHeight="1" thickBot="1">
      <c r="B33" s="473" t="s">
        <v>5</v>
      </c>
      <c r="C33" s="474"/>
      <c r="D33" s="475" t="s">
        <v>6</v>
      </c>
      <c r="E33" s="476"/>
      <c r="F33" s="476"/>
      <c r="G33" s="476"/>
      <c r="H33" s="476"/>
      <c r="I33" s="477"/>
      <c r="J33" s="471" t="s">
        <v>7</v>
      </c>
      <c r="K33" s="478"/>
      <c r="L33" s="478"/>
      <c r="M33" s="478"/>
      <c r="N33" s="479"/>
      <c r="O33" s="471" t="s">
        <v>113</v>
      </c>
      <c r="P33" s="478"/>
      <c r="Q33" s="478"/>
      <c r="R33" s="478"/>
      <c r="S33" s="478"/>
      <c r="T33" s="478"/>
      <c r="U33" s="478"/>
      <c r="V33" s="478"/>
      <c r="W33" s="478"/>
      <c r="X33" s="478"/>
      <c r="Y33" s="478"/>
      <c r="Z33" s="478"/>
      <c r="AA33" s="478"/>
      <c r="AB33" s="478"/>
      <c r="AC33" s="478"/>
      <c r="AD33" s="478"/>
      <c r="AE33" s="478"/>
      <c r="AF33" s="478"/>
      <c r="AG33" s="478"/>
      <c r="AH33" s="478"/>
      <c r="AI33" s="478"/>
      <c r="AJ33" s="478"/>
      <c r="AK33" s="478"/>
      <c r="AL33" s="478"/>
      <c r="AM33" s="478"/>
      <c r="AN33" s="478"/>
      <c r="AO33" s="478"/>
      <c r="AP33" s="478"/>
      <c r="AQ33" s="478"/>
      <c r="AR33" s="478"/>
      <c r="AS33" s="478"/>
      <c r="AT33" s="478"/>
      <c r="AU33" s="478"/>
      <c r="AV33" s="479"/>
      <c r="AW33" s="471" t="s">
        <v>9</v>
      </c>
      <c r="AX33" s="478"/>
      <c r="AY33" s="478"/>
      <c r="AZ33" s="478"/>
      <c r="BA33" s="479"/>
      <c r="BB33" s="471"/>
      <c r="BC33" s="472"/>
      <c r="BM33" s="193"/>
      <c r="BN33" s="193"/>
      <c r="BO33" s="193"/>
      <c r="BP33" s="193"/>
      <c r="BQ33" s="193"/>
      <c r="BR33" s="193"/>
      <c r="BS33" s="193"/>
      <c r="BT33" s="193"/>
      <c r="BU33" s="192"/>
      <c r="BV33" s="192"/>
      <c r="BW33" s="192"/>
      <c r="BX33" s="192"/>
      <c r="BY33" s="192"/>
      <c r="BZ33" s="192"/>
      <c r="CA33" s="235"/>
      <c r="CB33" s="192"/>
      <c r="CC33" s="232"/>
      <c r="CD33" s="232"/>
      <c r="CE33" s="232"/>
      <c r="CF33" s="233"/>
      <c r="CG33" s="233"/>
      <c r="CH33" s="192"/>
      <c r="CI33" s="192"/>
      <c r="CJ33" s="233"/>
      <c r="CK33" s="233"/>
      <c r="CL33" s="233"/>
      <c r="CM33" s="233"/>
      <c r="CN33" s="233"/>
      <c r="CO33" s="233"/>
      <c r="CP33" s="233"/>
      <c r="CQ33" s="233"/>
      <c r="CR33" s="233"/>
      <c r="CS33" s="191"/>
      <c r="CT33" s="191"/>
      <c r="CU33" s="191"/>
      <c r="CV33" s="191"/>
      <c r="CW33" s="191"/>
      <c r="CX33" s="191"/>
    </row>
    <row r="34" spans="2:102" ht="18" customHeight="1">
      <c r="B34" s="424">
        <v>1</v>
      </c>
      <c r="C34" s="425"/>
      <c r="D34" s="428">
        <v>3</v>
      </c>
      <c r="E34" s="417"/>
      <c r="F34" s="417"/>
      <c r="G34" s="417"/>
      <c r="H34" s="417"/>
      <c r="I34" s="418"/>
      <c r="J34" s="430">
        <v>0.720138888888889</v>
      </c>
      <c r="K34" s="431"/>
      <c r="L34" s="431"/>
      <c r="M34" s="431"/>
      <c r="N34" s="432"/>
      <c r="O34" s="436" t="str">
        <f>IF(ISBLANK('Viertelfinale 1-16'!$AZ$32),"",'Viertelfinale 1-16'!$CA$32)</f>
        <v>Fortuna Düsseldorf</v>
      </c>
      <c r="P34" s="437"/>
      <c r="Q34" s="437"/>
      <c r="R34" s="437"/>
      <c r="S34" s="437"/>
      <c r="T34" s="437"/>
      <c r="U34" s="437"/>
      <c r="V34" s="437"/>
      <c r="W34" s="437"/>
      <c r="X34" s="437"/>
      <c r="Y34" s="437"/>
      <c r="Z34" s="437"/>
      <c r="AA34" s="437"/>
      <c r="AB34" s="437"/>
      <c r="AC34" s="437"/>
      <c r="AD34" s="437"/>
      <c r="AE34" s="234" t="s">
        <v>11</v>
      </c>
      <c r="AF34" s="437" t="str">
        <f>IF(ISBLANK('Viertelfinale 1-16'!$AZ$36),"",'Viertelfinale 1-16'!$CA$36)</f>
        <v>SG Wattenscheid 09</v>
      </c>
      <c r="AG34" s="437"/>
      <c r="AH34" s="437"/>
      <c r="AI34" s="437"/>
      <c r="AJ34" s="437"/>
      <c r="AK34" s="437"/>
      <c r="AL34" s="437"/>
      <c r="AM34" s="437"/>
      <c r="AN34" s="437"/>
      <c r="AO34" s="437"/>
      <c r="AP34" s="437"/>
      <c r="AQ34" s="437"/>
      <c r="AR34" s="437"/>
      <c r="AS34" s="437"/>
      <c r="AT34" s="437"/>
      <c r="AU34" s="437"/>
      <c r="AV34" s="438"/>
      <c r="AW34" s="439">
        <v>2</v>
      </c>
      <c r="AX34" s="413"/>
      <c r="AY34" s="413" t="s">
        <v>12</v>
      </c>
      <c r="AZ34" s="413">
        <v>3</v>
      </c>
      <c r="BA34" s="415"/>
      <c r="BB34" s="417"/>
      <c r="BC34" s="418"/>
      <c r="BM34" s="193"/>
      <c r="BN34" s="193"/>
      <c r="BO34" s="193"/>
      <c r="BP34" s="193"/>
      <c r="BQ34" s="193"/>
      <c r="BR34" s="193"/>
      <c r="BS34" s="193"/>
      <c r="BT34" s="193"/>
      <c r="BU34" s="192"/>
      <c r="BV34" s="192"/>
      <c r="BW34" s="192"/>
      <c r="BX34" s="192"/>
      <c r="BY34" s="192"/>
      <c r="BZ34" s="192"/>
      <c r="CA34" s="235" t="str">
        <f>IF(ISBLANK($AZ$34)," ",IF($AW$34&lt;$AZ$34,$AF$34,IF($AZ$34&lt;$AW$34,$O$34)))</f>
        <v>SG Wattenscheid 09</v>
      </c>
      <c r="CB34" s="235" t="str">
        <f>IF(ISBLANK($AZ$34)," ",IF($AW$34&gt;$AZ$34,$AF$34,IF($AZ$34&gt;$AW$34,$O$34)))</f>
        <v>Fortuna Düsseldorf</v>
      </c>
      <c r="CC34" s="232"/>
      <c r="CD34" s="232"/>
      <c r="CE34" s="232"/>
      <c r="CF34" s="233"/>
      <c r="CG34" s="233"/>
      <c r="CH34" s="192"/>
      <c r="CI34" s="192"/>
      <c r="CJ34" s="233"/>
      <c r="CK34" s="233"/>
      <c r="CL34" s="233"/>
      <c r="CM34" s="233"/>
      <c r="CN34" s="233"/>
      <c r="CO34" s="233"/>
      <c r="CP34" s="233"/>
      <c r="CQ34" s="233"/>
      <c r="CR34" s="233"/>
      <c r="CS34" s="191"/>
      <c r="CT34" s="191"/>
      <c r="CU34" s="191"/>
      <c r="CV34" s="191"/>
      <c r="CW34" s="191"/>
      <c r="CX34" s="191"/>
    </row>
    <row r="35" spans="2:102" ht="12" customHeight="1" thickBot="1">
      <c r="B35" s="426"/>
      <c r="C35" s="427"/>
      <c r="D35" s="429"/>
      <c r="E35" s="419"/>
      <c r="F35" s="419"/>
      <c r="G35" s="419"/>
      <c r="H35" s="419"/>
      <c r="I35" s="420"/>
      <c r="J35" s="433"/>
      <c r="K35" s="434"/>
      <c r="L35" s="434"/>
      <c r="M35" s="434"/>
      <c r="N35" s="435"/>
      <c r="O35" s="421" t="s">
        <v>120</v>
      </c>
      <c r="P35" s="422"/>
      <c r="Q35" s="422"/>
      <c r="R35" s="422"/>
      <c r="S35" s="422"/>
      <c r="T35" s="422"/>
      <c r="U35" s="422"/>
      <c r="V35" s="422"/>
      <c r="W35" s="422"/>
      <c r="X35" s="422"/>
      <c r="Y35" s="422"/>
      <c r="Z35" s="422"/>
      <c r="AA35" s="422"/>
      <c r="AB35" s="422"/>
      <c r="AC35" s="422"/>
      <c r="AD35" s="422"/>
      <c r="AE35" s="238"/>
      <c r="AF35" s="422" t="s">
        <v>121</v>
      </c>
      <c r="AG35" s="422"/>
      <c r="AH35" s="422"/>
      <c r="AI35" s="422"/>
      <c r="AJ35" s="422"/>
      <c r="AK35" s="422"/>
      <c r="AL35" s="422"/>
      <c r="AM35" s="422"/>
      <c r="AN35" s="422"/>
      <c r="AO35" s="422"/>
      <c r="AP35" s="422"/>
      <c r="AQ35" s="422"/>
      <c r="AR35" s="422"/>
      <c r="AS35" s="422"/>
      <c r="AT35" s="422"/>
      <c r="AU35" s="422"/>
      <c r="AV35" s="423"/>
      <c r="AW35" s="440"/>
      <c r="AX35" s="414"/>
      <c r="AY35" s="414"/>
      <c r="AZ35" s="414"/>
      <c r="BA35" s="416"/>
      <c r="BB35" s="419"/>
      <c r="BC35" s="420"/>
      <c r="BM35" s="193"/>
      <c r="BN35" s="193"/>
      <c r="BO35" s="193"/>
      <c r="BP35" s="193"/>
      <c r="BQ35" s="193"/>
      <c r="BR35" s="193"/>
      <c r="BS35" s="193"/>
      <c r="BT35" s="193"/>
      <c r="BU35" s="192"/>
      <c r="BV35" s="192"/>
      <c r="BW35" s="192"/>
      <c r="BX35" s="192"/>
      <c r="BY35" s="192"/>
      <c r="BZ35" s="192"/>
      <c r="CB35" s="192"/>
      <c r="CC35" s="232"/>
      <c r="CD35" s="232"/>
      <c r="CE35" s="232"/>
      <c r="CF35" s="233"/>
      <c r="CG35" s="233"/>
      <c r="CH35" s="192"/>
      <c r="CI35" s="192"/>
      <c r="CJ35" s="233"/>
      <c r="CK35" s="233"/>
      <c r="CL35" s="233"/>
      <c r="CM35" s="233"/>
      <c r="CN35" s="233"/>
      <c r="CO35" s="233"/>
      <c r="CP35" s="233"/>
      <c r="CQ35" s="233"/>
      <c r="CR35" s="233"/>
      <c r="CS35" s="191"/>
      <c r="CT35" s="191"/>
      <c r="CU35" s="191"/>
      <c r="CV35" s="191"/>
      <c r="CW35" s="191"/>
      <c r="CX35" s="191"/>
    </row>
    <row r="36" spans="65:102" ht="15" customHeight="1" thickBot="1">
      <c r="BM36" s="193"/>
      <c r="BN36" s="193"/>
      <c r="BO36" s="193"/>
      <c r="BP36" s="193"/>
      <c r="BQ36" s="193"/>
      <c r="BR36" s="193"/>
      <c r="BS36" s="193"/>
      <c r="BT36" s="193"/>
      <c r="BU36" s="192"/>
      <c r="BV36" s="192"/>
      <c r="BW36" s="192"/>
      <c r="BX36" s="192"/>
      <c r="BY36" s="192"/>
      <c r="BZ36" s="192"/>
      <c r="CB36" s="192"/>
      <c r="CC36" s="232"/>
      <c r="CD36" s="232"/>
      <c r="CE36" s="232"/>
      <c r="CF36" s="233"/>
      <c r="CG36" s="233"/>
      <c r="CH36" s="192"/>
      <c r="CI36" s="192"/>
      <c r="CJ36" s="233"/>
      <c r="CK36" s="233"/>
      <c r="CL36" s="233"/>
      <c r="CM36" s="233"/>
      <c r="CN36" s="233"/>
      <c r="CO36" s="233"/>
      <c r="CP36" s="233"/>
      <c r="CQ36" s="233"/>
      <c r="CR36" s="233"/>
      <c r="CS36" s="191"/>
      <c r="CT36" s="191"/>
      <c r="CU36" s="191"/>
      <c r="CV36" s="191"/>
      <c r="CW36" s="191"/>
      <c r="CX36" s="191"/>
    </row>
    <row r="37" spans="2:102" ht="19.5" customHeight="1" thickBot="1">
      <c r="B37" s="473" t="s">
        <v>5</v>
      </c>
      <c r="C37" s="474"/>
      <c r="D37" s="475" t="s">
        <v>6</v>
      </c>
      <c r="E37" s="476"/>
      <c r="F37" s="476"/>
      <c r="G37" s="476"/>
      <c r="H37" s="476"/>
      <c r="I37" s="477"/>
      <c r="J37" s="471" t="s">
        <v>7</v>
      </c>
      <c r="K37" s="478"/>
      <c r="L37" s="478"/>
      <c r="M37" s="478"/>
      <c r="N37" s="479"/>
      <c r="O37" s="471" t="s">
        <v>117</v>
      </c>
      <c r="P37" s="478"/>
      <c r="Q37" s="478"/>
      <c r="R37" s="478"/>
      <c r="S37" s="478"/>
      <c r="T37" s="478"/>
      <c r="U37" s="478"/>
      <c r="V37" s="478"/>
      <c r="W37" s="478"/>
      <c r="X37" s="478"/>
      <c r="Y37" s="478"/>
      <c r="Z37" s="478"/>
      <c r="AA37" s="478"/>
      <c r="AB37" s="478"/>
      <c r="AC37" s="478"/>
      <c r="AD37" s="478"/>
      <c r="AE37" s="478"/>
      <c r="AF37" s="478"/>
      <c r="AG37" s="478"/>
      <c r="AH37" s="478"/>
      <c r="AI37" s="478"/>
      <c r="AJ37" s="478"/>
      <c r="AK37" s="478"/>
      <c r="AL37" s="478"/>
      <c r="AM37" s="478"/>
      <c r="AN37" s="478"/>
      <c r="AO37" s="478"/>
      <c r="AP37" s="478"/>
      <c r="AQ37" s="478"/>
      <c r="AR37" s="478"/>
      <c r="AS37" s="478"/>
      <c r="AT37" s="478"/>
      <c r="AU37" s="478"/>
      <c r="AV37" s="479"/>
      <c r="AW37" s="471" t="s">
        <v>9</v>
      </c>
      <c r="AX37" s="478"/>
      <c r="AY37" s="478"/>
      <c r="AZ37" s="478"/>
      <c r="BA37" s="479"/>
      <c r="BB37" s="471"/>
      <c r="BC37" s="472"/>
      <c r="BM37" s="193"/>
      <c r="BN37" s="193"/>
      <c r="BO37" s="193"/>
      <c r="BP37" s="193"/>
      <c r="BQ37" s="193"/>
      <c r="BR37" s="193"/>
      <c r="BS37" s="193"/>
      <c r="BT37" s="193"/>
      <c r="BU37" s="192"/>
      <c r="BV37" s="192"/>
      <c r="BW37" s="192"/>
      <c r="BX37" s="192"/>
      <c r="BY37" s="192"/>
      <c r="BZ37" s="192"/>
      <c r="CB37" s="192"/>
      <c r="CC37" s="232"/>
      <c r="CD37" s="232"/>
      <c r="CE37" s="232"/>
      <c r="CF37" s="233"/>
      <c r="CG37" s="233"/>
      <c r="CH37" s="192"/>
      <c r="CI37" s="192"/>
      <c r="CJ37" s="233"/>
      <c r="CK37" s="233"/>
      <c r="CL37" s="233"/>
      <c r="CM37" s="233"/>
      <c r="CN37" s="233"/>
      <c r="CO37" s="233"/>
      <c r="CP37" s="233"/>
      <c r="CQ37" s="233"/>
      <c r="CR37" s="233"/>
      <c r="CS37" s="191"/>
      <c r="CT37" s="191"/>
      <c r="CU37" s="191"/>
      <c r="CV37" s="191"/>
      <c r="CW37" s="191"/>
      <c r="CX37" s="191"/>
    </row>
    <row r="38" spans="2:102" ht="18" customHeight="1">
      <c r="B38" s="424">
        <v>2</v>
      </c>
      <c r="C38" s="425"/>
      <c r="D38" s="428">
        <v>3</v>
      </c>
      <c r="E38" s="417"/>
      <c r="F38" s="417"/>
      <c r="G38" s="417"/>
      <c r="H38" s="417"/>
      <c r="I38" s="418"/>
      <c r="J38" s="430">
        <v>0.7326388888888888</v>
      </c>
      <c r="K38" s="431"/>
      <c r="L38" s="431"/>
      <c r="M38" s="431"/>
      <c r="N38" s="432"/>
      <c r="O38" s="436" t="str">
        <f>IF(ISBLANK('Viertelfinale 1-16'!$AZ$40),"",'Viertelfinale 1-16'!$CA$40)</f>
        <v>Korona Kielce (PL)</v>
      </c>
      <c r="P38" s="437"/>
      <c r="Q38" s="437"/>
      <c r="R38" s="437"/>
      <c r="S38" s="437"/>
      <c r="T38" s="437"/>
      <c r="U38" s="437"/>
      <c r="V38" s="437"/>
      <c r="W38" s="437"/>
      <c r="X38" s="437"/>
      <c r="Y38" s="437"/>
      <c r="Z38" s="437"/>
      <c r="AA38" s="437"/>
      <c r="AB38" s="437"/>
      <c r="AC38" s="437"/>
      <c r="AD38" s="437"/>
      <c r="AE38" s="234" t="s">
        <v>11</v>
      </c>
      <c r="AF38" s="437" t="str">
        <f>IF(ISBLANK('Viertelfinale 1-16'!$AZ$44),"",'Viertelfinale 1-16'!$CA$44)</f>
        <v>DSC Wanne Eickel</v>
      </c>
      <c r="AG38" s="437"/>
      <c r="AH38" s="437"/>
      <c r="AI38" s="437"/>
      <c r="AJ38" s="437"/>
      <c r="AK38" s="437"/>
      <c r="AL38" s="437"/>
      <c r="AM38" s="437"/>
      <c r="AN38" s="437"/>
      <c r="AO38" s="437"/>
      <c r="AP38" s="437"/>
      <c r="AQ38" s="437"/>
      <c r="AR38" s="437"/>
      <c r="AS38" s="437"/>
      <c r="AT38" s="437"/>
      <c r="AU38" s="437"/>
      <c r="AV38" s="438"/>
      <c r="AW38" s="439">
        <v>0</v>
      </c>
      <c r="AX38" s="413"/>
      <c r="AY38" s="413" t="s">
        <v>12</v>
      </c>
      <c r="AZ38" s="413">
        <v>1</v>
      </c>
      <c r="BA38" s="415"/>
      <c r="BB38" s="417"/>
      <c r="BC38" s="418"/>
      <c r="BM38" s="193"/>
      <c r="BN38" s="193"/>
      <c r="BO38" s="193"/>
      <c r="BP38" s="193"/>
      <c r="BQ38" s="193"/>
      <c r="BR38" s="193"/>
      <c r="BS38" s="193"/>
      <c r="BT38" s="193"/>
      <c r="BU38" s="192"/>
      <c r="BV38" s="192"/>
      <c r="BW38" s="192"/>
      <c r="BX38" s="192"/>
      <c r="BY38" s="192"/>
      <c r="BZ38" s="192"/>
      <c r="CA38" s="235" t="str">
        <f>IF(ISBLANK($AZ$38)," ",IF($AW$38&lt;$AZ$38,$AF$38,IF($AZ$38&lt;$AW$38,$O$38)))</f>
        <v>DSC Wanne Eickel</v>
      </c>
      <c r="CB38" s="235" t="str">
        <f>IF(ISBLANK($AZ$38)," ",IF($AW$38&gt;$AZ$38,$AF$38,IF($AZ$38&gt;$AW$38,$O$38)))</f>
        <v>Korona Kielce (PL)</v>
      </c>
      <c r="CC38" s="232"/>
      <c r="CD38" s="232"/>
      <c r="CE38" s="232"/>
      <c r="CF38" s="233"/>
      <c r="CG38" s="233"/>
      <c r="CH38" s="192"/>
      <c r="CI38" s="192"/>
      <c r="CJ38" s="233"/>
      <c r="CK38" s="233"/>
      <c r="CL38" s="233"/>
      <c r="CM38" s="233"/>
      <c r="CN38" s="233"/>
      <c r="CO38" s="233"/>
      <c r="CP38" s="233"/>
      <c r="CQ38" s="233"/>
      <c r="CR38" s="233"/>
      <c r="CS38" s="191"/>
      <c r="CT38" s="191"/>
      <c r="CU38" s="191"/>
      <c r="CV38" s="191"/>
      <c r="CW38" s="191"/>
      <c r="CX38" s="191"/>
    </row>
    <row r="39" spans="2:102" ht="12" customHeight="1" thickBot="1">
      <c r="B39" s="426"/>
      <c r="C39" s="427"/>
      <c r="D39" s="429"/>
      <c r="E39" s="419"/>
      <c r="F39" s="419"/>
      <c r="G39" s="419"/>
      <c r="H39" s="419"/>
      <c r="I39" s="420"/>
      <c r="J39" s="433"/>
      <c r="K39" s="434"/>
      <c r="L39" s="434"/>
      <c r="M39" s="434"/>
      <c r="N39" s="435"/>
      <c r="O39" s="421" t="s">
        <v>122</v>
      </c>
      <c r="P39" s="422"/>
      <c r="Q39" s="422"/>
      <c r="R39" s="422"/>
      <c r="S39" s="422"/>
      <c r="T39" s="422"/>
      <c r="U39" s="422"/>
      <c r="V39" s="422"/>
      <c r="W39" s="422"/>
      <c r="X39" s="422"/>
      <c r="Y39" s="422"/>
      <c r="Z39" s="422"/>
      <c r="AA39" s="422"/>
      <c r="AB39" s="422"/>
      <c r="AC39" s="422"/>
      <c r="AD39" s="422"/>
      <c r="AE39" s="238"/>
      <c r="AF39" s="422" t="s">
        <v>123</v>
      </c>
      <c r="AG39" s="422"/>
      <c r="AH39" s="422"/>
      <c r="AI39" s="422"/>
      <c r="AJ39" s="422"/>
      <c r="AK39" s="422"/>
      <c r="AL39" s="422"/>
      <c r="AM39" s="422"/>
      <c r="AN39" s="422"/>
      <c r="AO39" s="422"/>
      <c r="AP39" s="422"/>
      <c r="AQ39" s="422"/>
      <c r="AR39" s="422"/>
      <c r="AS39" s="422"/>
      <c r="AT39" s="422"/>
      <c r="AU39" s="422"/>
      <c r="AV39" s="423"/>
      <c r="AW39" s="440"/>
      <c r="AX39" s="414"/>
      <c r="AY39" s="414"/>
      <c r="AZ39" s="414"/>
      <c r="BA39" s="416"/>
      <c r="BB39" s="419"/>
      <c r="BC39" s="420"/>
      <c r="BM39" s="193"/>
      <c r="BN39" s="193"/>
      <c r="BO39" s="193"/>
      <c r="BP39" s="193"/>
      <c r="BQ39" s="193"/>
      <c r="BR39" s="193"/>
      <c r="BS39" s="193"/>
      <c r="BT39" s="193"/>
      <c r="BU39" s="192"/>
      <c r="BV39" s="192"/>
      <c r="BW39" s="192"/>
      <c r="BX39" s="192"/>
      <c r="BY39" s="192"/>
      <c r="BZ39" s="192"/>
      <c r="CB39" s="192"/>
      <c r="CC39" s="232"/>
      <c r="CD39" s="232"/>
      <c r="CE39" s="232"/>
      <c r="CF39" s="233"/>
      <c r="CG39" s="233"/>
      <c r="CH39" s="192"/>
      <c r="CI39" s="192"/>
      <c r="CJ39" s="233"/>
      <c r="CK39" s="233"/>
      <c r="CL39" s="233"/>
      <c r="CM39" s="233"/>
      <c r="CN39" s="233"/>
      <c r="CO39" s="233"/>
      <c r="CP39" s="233"/>
      <c r="CQ39" s="233"/>
      <c r="CR39" s="233"/>
      <c r="CS39" s="191"/>
      <c r="CT39" s="191"/>
      <c r="CU39" s="191"/>
      <c r="CV39" s="191"/>
      <c r="CW39" s="191"/>
      <c r="CX39" s="191"/>
    </row>
    <row r="40" spans="2:102" ht="12" customHeight="1">
      <c r="B40" s="239"/>
      <c r="C40" s="239"/>
      <c r="D40" s="240"/>
      <c r="E40" s="240"/>
      <c r="F40" s="240"/>
      <c r="G40" s="240"/>
      <c r="H40" s="240"/>
      <c r="I40" s="240"/>
      <c r="J40" s="241"/>
      <c r="K40" s="241"/>
      <c r="L40" s="241"/>
      <c r="M40" s="241"/>
      <c r="N40" s="241"/>
      <c r="O40" s="242"/>
      <c r="P40" s="242"/>
      <c r="Q40" s="242"/>
      <c r="R40" s="242"/>
      <c r="S40" s="242"/>
      <c r="T40" s="242"/>
      <c r="U40" s="242"/>
      <c r="V40" s="242"/>
      <c r="W40" s="242"/>
      <c r="X40" s="242"/>
      <c r="Y40" s="242"/>
      <c r="Z40" s="242"/>
      <c r="AA40" s="242"/>
      <c r="AB40" s="242"/>
      <c r="AC40" s="242"/>
      <c r="AD40" s="242"/>
      <c r="AE40" s="243"/>
      <c r="AF40" s="242"/>
      <c r="AG40" s="242"/>
      <c r="AH40" s="242"/>
      <c r="AI40" s="242"/>
      <c r="AJ40" s="242"/>
      <c r="AK40" s="242"/>
      <c r="AL40" s="242"/>
      <c r="AM40" s="242"/>
      <c r="AN40" s="242"/>
      <c r="AO40" s="242"/>
      <c r="AP40" s="242"/>
      <c r="AQ40" s="242"/>
      <c r="AR40" s="242"/>
      <c r="AS40" s="242"/>
      <c r="AT40" s="242"/>
      <c r="AU40" s="242"/>
      <c r="AV40" s="242"/>
      <c r="AW40" s="244"/>
      <c r="AX40" s="244"/>
      <c r="AY40" s="244"/>
      <c r="AZ40" s="244"/>
      <c r="BA40" s="244"/>
      <c r="BB40" s="240"/>
      <c r="BC40" s="240"/>
      <c r="BM40" s="193"/>
      <c r="BN40" s="193"/>
      <c r="BO40" s="193"/>
      <c r="BP40" s="193"/>
      <c r="BQ40" s="193"/>
      <c r="BR40" s="193"/>
      <c r="BS40" s="193"/>
      <c r="BT40" s="193"/>
      <c r="BU40" s="192"/>
      <c r="BV40" s="192"/>
      <c r="BW40" s="192"/>
      <c r="BX40" s="192"/>
      <c r="BY40" s="192"/>
      <c r="BZ40" s="192"/>
      <c r="CB40" s="192"/>
      <c r="CC40" s="232"/>
      <c r="CD40" s="232"/>
      <c r="CE40" s="232"/>
      <c r="CF40" s="233"/>
      <c r="CG40" s="233"/>
      <c r="CH40" s="192"/>
      <c r="CI40" s="192"/>
      <c r="CJ40" s="233"/>
      <c r="CK40" s="233"/>
      <c r="CL40" s="233"/>
      <c r="CM40" s="233"/>
      <c r="CN40" s="233"/>
      <c r="CO40" s="233"/>
      <c r="CP40" s="233"/>
      <c r="CQ40" s="233"/>
      <c r="CR40" s="233"/>
      <c r="CS40" s="191"/>
      <c r="CT40" s="191"/>
      <c r="CU40" s="191"/>
      <c r="CV40" s="191"/>
      <c r="CW40" s="191"/>
      <c r="CX40" s="191"/>
    </row>
    <row r="41" spans="2:102" ht="18">
      <c r="B41" s="470" t="s">
        <v>103</v>
      </c>
      <c r="C41" s="470"/>
      <c r="D41" s="470"/>
      <c r="E41" s="470"/>
      <c r="F41" s="470"/>
      <c r="G41" s="470"/>
      <c r="H41" s="470"/>
      <c r="I41" s="470"/>
      <c r="J41" s="470"/>
      <c r="K41" s="470"/>
      <c r="L41" s="470"/>
      <c r="M41" s="470"/>
      <c r="N41" s="470"/>
      <c r="O41" s="470"/>
      <c r="P41" s="470"/>
      <c r="Q41" s="470"/>
      <c r="R41" s="470"/>
      <c r="S41" s="470"/>
      <c r="T41" s="470"/>
      <c r="U41" s="470"/>
      <c r="V41" s="470"/>
      <c r="W41" s="470"/>
      <c r="X41" s="470"/>
      <c r="Y41" s="470"/>
      <c r="Z41" s="470"/>
      <c r="AA41" s="470"/>
      <c r="AB41" s="470"/>
      <c r="AC41" s="470"/>
      <c r="AD41" s="470"/>
      <c r="AE41" s="470"/>
      <c r="AF41" s="470"/>
      <c r="AG41" s="470"/>
      <c r="AH41" s="470"/>
      <c r="AI41" s="470"/>
      <c r="AJ41" s="470"/>
      <c r="AK41" s="470"/>
      <c r="AL41" s="470"/>
      <c r="AM41" s="470"/>
      <c r="AN41" s="470"/>
      <c r="AO41" s="470"/>
      <c r="AP41" s="470"/>
      <c r="AQ41" s="470"/>
      <c r="AR41" s="470"/>
      <c r="AS41" s="470"/>
      <c r="AT41" s="470"/>
      <c r="AU41" s="470"/>
      <c r="AV41" s="470"/>
      <c r="AW41" s="470"/>
      <c r="AX41" s="470"/>
      <c r="AY41" s="470"/>
      <c r="AZ41" s="470"/>
      <c r="BA41" s="470"/>
      <c r="BB41" s="470"/>
      <c r="BC41" s="470"/>
      <c r="BM41" s="193"/>
      <c r="BN41" s="193"/>
      <c r="BO41" s="193"/>
      <c r="BP41" s="193"/>
      <c r="BQ41" s="193"/>
      <c r="BR41" s="193"/>
      <c r="BS41" s="193"/>
      <c r="BT41" s="193"/>
      <c r="BU41" s="192"/>
      <c r="BV41" s="192"/>
      <c r="BW41" s="192"/>
      <c r="BX41" s="192"/>
      <c r="BY41" s="192"/>
      <c r="BZ41" s="192"/>
      <c r="CA41" s="235"/>
      <c r="CB41" s="192"/>
      <c r="CC41" s="232"/>
      <c r="CD41" s="232"/>
      <c r="CE41" s="232"/>
      <c r="CF41" s="233"/>
      <c r="CG41" s="233"/>
      <c r="CH41" s="192"/>
      <c r="CI41" s="192"/>
      <c r="CJ41" s="233"/>
      <c r="CK41" s="233"/>
      <c r="CL41" s="233"/>
      <c r="CM41" s="233"/>
      <c r="CN41" s="233"/>
      <c r="CO41" s="233"/>
      <c r="CP41" s="233"/>
      <c r="CQ41" s="233"/>
      <c r="CR41" s="233"/>
      <c r="CS41" s="191"/>
      <c r="CT41" s="191"/>
      <c r="CU41" s="191"/>
      <c r="CV41" s="191"/>
      <c r="CW41" s="191"/>
      <c r="CX41" s="191"/>
    </row>
    <row r="42" spans="7:147" s="221" customFormat="1" ht="4.5" customHeight="1" thickBot="1">
      <c r="G42" s="222"/>
      <c r="H42" s="223"/>
      <c r="I42" s="223"/>
      <c r="J42" s="223"/>
      <c r="K42" s="223"/>
      <c r="L42" s="223"/>
      <c r="M42" s="215"/>
      <c r="T42" s="222"/>
      <c r="U42" s="224"/>
      <c r="V42" s="224"/>
      <c r="W42" s="224"/>
      <c r="X42" s="225"/>
      <c r="Y42" s="225"/>
      <c r="Z42" s="225"/>
      <c r="AA42" s="225"/>
      <c r="AB42" s="225"/>
      <c r="AC42" s="215"/>
      <c r="AK42" s="222"/>
      <c r="AL42" s="225"/>
      <c r="AM42" s="225"/>
      <c r="AN42" s="225"/>
      <c r="AO42" s="225"/>
      <c r="AP42" s="225"/>
      <c r="AQ42" s="215"/>
      <c r="BE42" s="226"/>
      <c r="BF42" s="226"/>
      <c r="BG42" s="226"/>
      <c r="BH42" s="226"/>
      <c r="BI42" s="226"/>
      <c r="BJ42" s="226"/>
      <c r="BK42" s="226"/>
      <c r="BL42" s="226"/>
      <c r="BM42" s="208"/>
      <c r="BN42" s="208"/>
      <c r="BO42" s="208"/>
      <c r="BP42" s="208"/>
      <c r="BQ42" s="208"/>
      <c r="BR42" s="208"/>
      <c r="BS42" s="208"/>
      <c r="BT42" s="208"/>
      <c r="BU42" s="207"/>
      <c r="BV42" s="207"/>
      <c r="BW42" s="207"/>
      <c r="BX42" s="207"/>
      <c r="BY42" s="207"/>
      <c r="BZ42" s="207"/>
      <c r="CA42" s="235"/>
      <c r="CB42" s="207"/>
      <c r="CC42" s="228"/>
      <c r="CD42" s="228"/>
      <c r="CE42" s="228"/>
      <c r="CF42" s="229"/>
      <c r="CG42" s="229"/>
      <c r="CH42" s="207"/>
      <c r="CI42" s="207"/>
      <c r="CJ42" s="229"/>
      <c r="CK42" s="229"/>
      <c r="CL42" s="229"/>
      <c r="CM42" s="229"/>
      <c r="CN42" s="229"/>
      <c r="CO42" s="229"/>
      <c r="CP42" s="229"/>
      <c r="CQ42" s="229"/>
      <c r="CR42" s="229"/>
      <c r="CS42" s="206"/>
      <c r="CT42" s="206"/>
      <c r="CU42" s="206"/>
      <c r="CV42" s="206"/>
      <c r="CW42" s="206"/>
      <c r="CX42" s="206"/>
      <c r="CY42" s="230"/>
      <c r="CZ42" s="230"/>
      <c r="DA42" s="230"/>
      <c r="DB42" s="230"/>
      <c r="DC42" s="230"/>
      <c r="DD42" s="230"/>
      <c r="DE42" s="230"/>
      <c r="DF42" s="230"/>
      <c r="DG42" s="230"/>
      <c r="DH42" s="230"/>
      <c r="DI42" s="230"/>
      <c r="DJ42" s="230"/>
      <c r="DK42" s="230"/>
      <c r="DL42" s="230"/>
      <c r="DM42" s="230"/>
      <c r="DN42" s="230"/>
      <c r="DO42" s="230"/>
      <c r="DP42" s="230"/>
      <c r="DQ42" s="230"/>
      <c r="DR42" s="230"/>
      <c r="DS42" s="230"/>
      <c r="DT42" s="230"/>
      <c r="DU42" s="230"/>
      <c r="DV42" s="230"/>
      <c r="DW42" s="230"/>
      <c r="DX42" s="230"/>
      <c r="DY42" s="230"/>
      <c r="DZ42" s="230"/>
      <c r="EA42" s="230"/>
      <c r="EB42" s="230"/>
      <c r="EC42" s="230"/>
      <c r="ED42" s="230"/>
      <c r="EE42" s="230"/>
      <c r="EF42" s="230"/>
      <c r="EG42" s="230"/>
      <c r="EH42" s="230"/>
      <c r="EI42" s="230"/>
      <c r="EJ42" s="230"/>
      <c r="EK42" s="230"/>
      <c r="EL42" s="230"/>
      <c r="EM42" s="230"/>
      <c r="EN42" s="230"/>
      <c r="EO42" s="230"/>
      <c r="EP42" s="230"/>
      <c r="EQ42" s="230"/>
    </row>
    <row r="43" spans="2:102" ht="19.5" customHeight="1" thickBot="1">
      <c r="B43" s="463" t="s">
        <v>5</v>
      </c>
      <c r="C43" s="464"/>
      <c r="D43" s="465" t="s">
        <v>6</v>
      </c>
      <c r="E43" s="466"/>
      <c r="F43" s="466"/>
      <c r="G43" s="466"/>
      <c r="H43" s="466"/>
      <c r="I43" s="467"/>
      <c r="J43" s="461" t="s">
        <v>7</v>
      </c>
      <c r="K43" s="468"/>
      <c r="L43" s="468"/>
      <c r="M43" s="468"/>
      <c r="N43" s="469"/>
      <c r="O43" s="461" t="s">
        <v>118</v>
      </c>
      <c r="P43" s="468"/>
      <c r="Q43" s="468"/>
      <c r="R43" s="468"/>
      <c r="S43" s="468"/>
      <c r="T43" s="468"/>
      <c r="U43" s="468"/>
      <c r="V43" s="468"/>
      <c r="W43" s="468"/>
      <c r="X43" s="468"/>
      <c r="Y43" s="468"/>
      <c r="Z43" s="468"/>
      <c r="AA43" s="468"/>
      <c r="AB43" s="468"/>
      <c r="AC43" s="468"/>
      <c r="AD43" s="468"/>
      <c r="AE43" s="468"/>
      <c r="AF43" s="468"/>
      <c r="AG43" s="468"/>
      <c r="AH43" s="468"/>
      <c r="AI43" s="468"/>
      <c r="AJ43" s="468"/>
      <c r="AK43" s="468"/>
      <c r="AL43" s="468"/>
      <c r="AM43" s="468"/>
      <c r="AN43" s="468"/>
      <c r="AO43" s="468"/>
      <c r="AP43" s="468"/>
      <c r="AQ43" s="468"/>
      <c r="AR43" s="468"/>
      <c r="AS43" s="468"/>
      <c r="AT43" s="468"/>
      <c r="AU43" s="468"/>
      <c r="AV43" s="469"/>
      <c r="AW43" s="461" t="s">
        <v>9</v>
      </c>
      <c r="AX43" s="468"/>
      <c r="AY43" s="468"/>
      <c r="AZ43" s="468"/>
      <c r="BA43" s="469"/>
      <c r="BB43" s="461"/>
      <c r="BC43" s="462"/>
      <c r="BM43" s="193"/>
      <c r="BN43" s="193"/>
      <c r="BO43" s="193"/>
      <c r="BP43" s="193"/>
      <c r="BQ43" s="193"/>
      <c r="BR43" s="193"/>
      <c r="BS43" s="193"/>
      <c r="BT43" s="193"/>
      <c r="BU43" s="192"/>
      <c r="BV43" s="192"/>
      <c r="BW43" s="192"/>
      <c r="BX43" s="192"/>
      <c r="BY43" s="192"/>
      <c r="BZ43" s="192"/>
      <c r="CB43" s="192"/>
      <c r="CC43" s="232"/>
      <c r="CD43" s="232"/>
      <c r="CE43" s="232"/>
      <c r="CF43" s="233"/>
      <c r="CG43" s="233"/>
      <c r="CH43" s="192"/>
      <c r="CI43" s="192"/>
      <c r="CJ43" s="233"/>
      <c r="CK43" s="233"/>
      <c r="CL43" s="233"/>
      <c r="CM43" s="233"/>
      <c r="CN43" s="233"/>
      <c r="CO43" s="233"/>
      <c r="CP43" s="233"/>
      <c r="CQ43" s="233"/>
      <c r="CR43" s="233"/>
      <c r="CS43" s="191"/>
      <c r="CT43" s="191"/>
      <c r="CU43" s="191"/>
      <c r="CV43" s="191"/>
      <c r="CW43" s="191"/>
      <c r="CX43" s="191"/>
    </row>
    <row r="44" spans="2:102" ht="18" customHeight="1">
      <c r="B44" s="424">
        <v>1</v>
      </c>
      <c r="C44" s="425"/>
      <c r="D44" s="428">
        <v>4</v>
      </c>
      <c r="E44" s="417"/>
      <c r="F44" s="417"/>
      <c r="G44" s="417"/>
      <c r="H44" s="417"/>
      <c r="I44" s="418"/>
      <c r="J44" s="430">
        <v>0.720138888888889</v>
      </c>
      <c r="K44" s="431"/>
      <c r="L44" s="431"/>
      <c r="M44" s="431"/>
      <c r="N44" s="432"/>
      <c r="O44" s="436" t="str">
        <f>IF(ISBLANK('Viertelfinale 1-16'!$AZ$32),"",'Viertelfinale 1-16'!$CB$32)</f>
        <v>Stuttgarter Kickers</v>
      </c>
      <c r="P44" s="437"/>
      <c r="Q44" s="437"/>
      <c r="R44" s="437"/>
      <c r="S44" s="437"/>
      <c r="T44" s="437"/>
      <c r="U44" s="437"/>
      <c r="V44" s="437"/>
      <c r="W44" s="437"/>
      <c r="X44" s="437"/>
      <c r="Y44" s="437"/>
      <c r="Z44" s="437"/>
      <c r="AA44" s="437"/>
      <c r="AB44" s="437"/>
      <c r="AC44" s="437"/>
      <c r="AD44" s="437"/>
      <c r="AE44" s="234" t="s">
        <v>11</v>
      </c>
      <c r="AF44" s="437" t="str">
        <f>IF(ISBLANK('Viertelfinale 1-16'!$AZ$36),"",'Viertelfinale 1-16'!$CB$36)</f>
        <v>SV Lippstadt 08</v>
      </c>
      <c r="AG44" s="437"/>
      <c r="AH44" s="437"/>
      <c r="AI44" s="437"/>
      <c r="AJ44" s="437"/>
      <c r="AK44" s="437"/>
      <c r="AL44" s="437"/>
      <c r="AM44" s="437"/>
      <c r="AN44" s="437"/>
      <c r="AO44" s="437"/>
      <c r="AP44" s="437"/>
      <c r="AQ44" s="437"/>
      <c r="AR44" s="437"/>
      <c r="AS44" s="437"/>
      <c r="AT44" s="437"/>
      <c r="AU44" s="437"/>
      <c r="AV44" s="438"/>
      <c r="AW44" s="439">
        <v>5</v>
      </c>
      <c r="AX44" s="413"/>
      <c r="AY44" s="413" t="s">
        <v>12</v>
      </c>
      <c r="AZ44" s="413">
        <v>1</v>
      </c>
      <c r="BA44" s="415"/>
      <c r="BB44" s="417"/>
      <c r="BC44" s="418"/>
      <c r="BM44" s="193"/>
      <c r="BN44" s="193"/>
      <c r="BO44" s="193"/>
      <c r="BP44" s="193"/>
      <c r="BQ44" s="193"/>
      <c r="BR44" s="193"/>
      <c r="BS44" s="193"/>
      <c r="BT44" s="193"/>
      <c r="BU44" s="192"/>
      <c r="BV44" s="192"/>
      <c r="BW44" s="192"/>
      <c r="BX44" s="192"/>
      <c r="BY44" s="192"/>
      <c r="BZ44" s="192"/>
      <c r="CA44" s="237" t="str">
        <f>IF(ISBLANK($AZ$44)," ",IF($AW$44&lt;$AZ$44,$AF$44,IF($AZ$44&lt;$AW$44,$O$44)))</f>
        <v>Stuttgarter Kickers</v>
      </c>
      <c r="CB44" s="235" t="str">
        <f>IF(ISBLANK($AZ$44)," ",IF($AW$44&gt;$AZ$44,$AF$44,IF($AZ$44&gt;$AW$44,$O$44)))</f>
        <v>SV Lippstadt 08</v>
      </c>
      <c r="CC44" s="232"/>
      <c r="CD44" s="232"/>
      <c r="CE44" s="232"/>
      <c r="CF44" s="233"/>
      <c r="CG44" s="233"/>
      <c r="CH44" s="192"/>
      <c r="CI44" s="192"/>
      <c r="CJ44" s="233"/>
      <c r="CK44" s="233"/>
      <c r="CL44" s="233"/>
      <c r="CM44" s="233"/>
      <c r="CN44" s="233"/>
      <c r="CO44" s="233"/>
      <c r="CP44" s="233"/>
      <c r="CQ44" s="233"/>
      <c r="CR44" s="233"/>
      <c r="CS44" s="191"/>
      <c r="CT44" s="191"/>
      <c r="CU44" s="191"/>
      <c r="CV44" s="191"/>
      <c r="CW44" s="191"/>
      <c r="CX44" s="191"/>
    </row>
    <row r="45" spans="2:102" ht="12" customHeight="1" thickBot="1">
      <c r="B45" s="426"/>
      <c r="C45" s="427"/>
      <c r="D45" s="429"/>
      <c r="E45" s="419"/>
      <c r="F45" s="419"/>
      <c r="G45" s="419"/>
      <c r="H45" s="419"/>
      <c r="I45" s="420"/>
      <c r="J45" s="433"/>
      <c r="K45" s="434"/>
      <c r="L45" s="434"/>
      <c r="M45" s="434"/>
      <c r="N45" s="435"/>
      <c r="O45" s="421" t="s">
        <v>124</v>
      </c>
      <c r="P45" s="422"/>
      <c r="Q45" s="422"/>
      <c r="R45" s="422"/>
      <c r="S45" s="422"/>
      <c r="T45" s="422"/>
      <c r="U45" s="422"/>
      <c r="V45" s="422"/>
      <c r="W45" s="422"/>
      <c r="X45" s="422"/>
      <c r="Y45" s="422"/>
      <c r="Z45" s="422"/>
      <c r="AA45" s="422"/>
      <c r="AB45" s="422"/>
      <c r="AC45" s="422"/>
      <c r="AD45" s="422"/>
      <c r="AE45" s="238"/>
      <c r="AF45" s="422" t="s">
        <v>125</v>
      </c>
      <c r="AG45" s="422"/>
      <c r="AH45" s="422"/>
      <c r="AI45" s="422"/>
      <c r="AJ45" s="422"/>
      <c r="AK45" s="422"/>
      <c r="AL45" s="422"/>
      <c r="AM45" s="422"/>
      <c r="AN45" s="422"/>
      <c r="AO45" s="422"/>
      <c r="AP45" s="422"/>
      <c r="AQ45" s="422"/>
      <c r="AR45" s="422"/>
      <c r="AS45" s="422"/>
      <c r="AT45" s="422"/>
      <c r="AU45" s="422"/>
      <c r="AV45" s="423"/>
      <c r="AW45" s="440"/>
      <c r="AX45" s="414"/>
      <c r="AY45" s="414"/>
      <c r="AZ45" s="414"/>
      <c r="BA45" s="416"/>
      <c r="BB45" s="419"/>
      <c r="BC45" s="420"/>
      <c r="BM45" s="193"/>
      <c r="BN45" s="193"/>
      <c r="BO45" s="193"/>
      <c r="BP45" s="193"/>
      <c r="BQ45" s="193"/>
      <c r="BR45" s="193"/>
      <c r="BS45" s="193"/>
      <c r="BT45" s="193"/>
      <c r="BU45" s="192"/>
      <c r="BV45" s="192"/>
      <c r="BW45" s="192"/>
      <c r="BX45" s="192"/>
      <c r="BY45" s="192"/>
      <c r="BZ45" s="192"/>
      <c r="CB45" s="192"/>
      <c r="CC45" s="232"/>
      <c r="CD45" s="232"/>
      <c r="CE45" s="232"/>
      <c r="CF45" s="233"/>
      <c r="CG45" s="233"/>
      <c r="CH45" s="192"/>
      <c r="CI45" s="192"/>
      <c r="CJ45" s="233"/>
      <c r="CK45" s="233"/>
      <c r="CL45" s="233"/>
      <c r="CM45" s="233"/>
      <c r="CN45" s="233"/>
      <c r="CO45" s="233"/>
      <c r="CP45" s="233"/>
      <c r="CQ45" s="233"/>
      <c r="CR45" s="233"/>
      <c r="CS45" s="191"/>
      <c r="CT45" s="191"/>
      <c r="CU45" s="191"/>
      <c r="CV45" s="191"/>
      <c r="CW45" s="191"/>
      <c r="CX45" s="191"/>
    </row>
    <row r="46" spans="65:102" ht="15" customHeight="1" thickBot="1">
      <c r="BM46" s="193"/>
      <c r="BN46" s="193"/>
      <c r="BO46" s="193"/>
      <c r="BP46" s="193"/>
      <c r="BQ46" s="193"/>
      <c r="BR46" s="193"/>
      <c r="BS46" s="193"/>
      <c r="BT46" s="193"/>
      <c r="BU46" s="192"/>
      <c r="BV46" s="192"/>
      <c r="BW46" s="192"/>
      <c r="BX46" s="192"/>
      <c r="BY46" s="192"/>
      <c r="BZ46" s="192"/>
      <c r="CB46" s="192"/>
      <c r="CC46" s="232"/>
      <c r="CD46" s="232"/>
      <c r="CE46" s="232"/>
      <c r="CF46" s="233"/>
      <c r="CG46" s="233"/>
      <c r="CH46" s="192"/>
      <c r="CI46" s="192"/>
      <c r="CJ46" s="233"/>
      <c r="CK46" s="233"/>
      <c r="CL46" s="233"/>
      <c r="CM46" s="233"/>
      <c r="CN46" s="233"/>
      <c r="CO46" s="233"/>
      <c r="CP46" s="233"/>
      <c r="CQ46" s="233"/>
      <c r="CR46" s="233"/>
      <c r="CS46" s="191"/>
      <c r="CT46" s="191"/>
      <c r="CU46" s="191"/>
      <c r="CV46" s="191"/>
      <c r="CW46" s="191"/>
      <c r="CX46" s="191"/>
    </row>
    <row r="47" spans="2:102" ht="19.5" customHeight="1" thickBot="1">
      <c r="B47" s="463" t="s">
        <v>5</v>
      </c>
      <c r="C47" s="464"/>
      <c r="D47" s="465" t="s">
        <v>6</v>
      </c>
      <c r="E47" s="466"/>
      <c r="F47" s="466"/>
      <c r="G47" s="466"/>
      <c r="H47" s="466"/>
      <c r="I47" s="467"/>
      <c r="J47" s="461" t="s">
        <v>7</v>
      </c>
      <c r="K47" s="468"/>
      <c r="L47" s="468"/>
      <c r="M47" s="468"/>
      <c r="N47" s="469"/>
      <c r="O47" s="461" t="s">
        <v>119</v>
      </c>
      <c r="P47" s="468"/>
      <c r="Q47" s="468"/>
      <c r="R47" s="468"/>
      <c r="S47" s="468"/>
      <c r="T47" s="468"/>
      <c r="U47" s="468"/>
      <c r="V47" s="468"/>
      <c r="W47" s="468"/>
      <c r="X47" s="468"/>
      <c r="Y47" s="468"/>
      <c r="Z47" s="468"/>
      <c r="AA47" s="468"/>
      <c r="AB47" s="468"/>
      <c r="AC47" s="468"/>
      <c r="AD47" s="468"/>
      <c r="AE47" s="468"/>
      <c r="AF47" s="468"/>
      <c r="AG47" s="468"/>
      <c r="AH47" s="468"/>
      <c r="AI47" s="468"/>
      <c r="AJ47" s="468"/>
      <c r="AK47" s="468"/>
      <c r="AL47" s="468"/>
      <c r="AM47" s="468"/>
      <c r="AN47" s="468"/>
      <c r="AO47" s="468"/>
      <c r="AP47" s="468"/>
      <c r="AQ47" s="468"/>
      <c r="AR47" s="468"/>
      <c r="AS47" s="468"/>
      <c r="AT47" s="468"/>
      <c r="AU47" s="468"/>
      <c r="AV47" s="469"/>
      <c r="AW47" s="461" t="s">
        <v>9</v>
      </c>
      <c r="AX47" s="468"/>
      <c r="AY47" s="468"/>
      <c r="AZ47" s="468"/>
      <c r="BA47" s="469"/>
      <c r="BB47" s="461"/>
      <c r="BC47" s="462"/>
      <c r="BM47" s="193"/>
      <c r="BN47" s="193"/>
      <c r="BO47" s="193"/>
      <c r="BP47" s="193"/>
      <c r="BQ47" s="193"/>
      <c r="BR47" s="193"/>
      <c r="BS47" s="193"/>
      <c r="BT47" s="193"/>
      <c r="BU47" s="192"/>
      <c r="BV47" s="192"/>
      <c r="BW47" s="192"/>
      <c r="BX47" s="192"/>
      <c r="BY47" s="192"/>
      <c r="BZ47" s="192"/>
      <c r="CB47" s="192"/>
      <c r="CC47" s="232"/>
      <c r="CD47" s="232"/>
      <c r="CE47" s="232"/>
      <c r="CF47" s="233"/>
      <c r="CG47" s="233"/>
      <c r="CH47" s="192"/>
      <c r="CI47" s="192"/>
      <c r="CJ47" s="233"/>
      <c r="CK47" s="233"/>
      <c r="CL47" s="233"/>
      <c r="CM47" s="233"/>
      <c r="CN47" s="233"/>
      <c r="CO47" s="233"/>
      <c r="CP47" s="233"/>
      <c r="CQ47" s="233"/>
      <c r="CR47" s="233"/>
      <c r="CS47" s="191"/>
      <c r="CT47" s="191"/>
      <c r="CU47" s="191"/>
      <c r="CV47" s="191"/>
      <c r="CW47" s="191"/>
      <c r="CX47" s="191"/>
    </row>
    <row r="48" spans="2:102" ht="18" customHeight="1">
      <c r="B48" s="424">
        <v>2</v>
      </c>
      <c r="C48" s="425"/>
      <c r="D48" s="428">
        <v>4</v>
      </c>
      <c r="E48" s="417"/>
      <c r="F48" s="417"/>
      <c r="G48" s="417"/>
      <c r="H48" s="417"/>
      <c r="I48" s="418"/>
      <c r="J48" s="430">
        <v>0.7326388888888888</v>
      </c>
      <c r="K48" s="431"/>
      <c r="L48" s="431"/>
      <c r="M48" s="431"/>
      <c r="N48" s="432"/>
      <c r="O48" s="436" t="str">
        <f>IF(ISBLANK('Viertelfinale 1-16'!$AZ$40),"",'Viertelfinale 1-16'!$CB$40)</f>
        <v>SC Verl I</v>
      </c>
      <c r="P48" s="437"/>
      <c r="Q48" s="437"/>
      <c r="R48" s="437"/>
      <c r="S48" s="437"/>
      <c r="T48" s="437"/>
      <c r="U48" s="437"/>
      <c r="V48" s="437"/>
      <c r="W48" s="437"/>
      <c r="X48" s="437"/>
      <c r="Y48" s="437"/>
      <c r="Z48" s="437"/>
      <c r="AA48" s="437"/>
      <c r="AB48" s="437"/>
      <c r="AC48" s="437"/>
      <c r="AD48" s="437"/>
      <c r="AE48" s="234" t="s">
        <v>11</v>
      </c>
      <c r="AF48" s="437" t="str">
        <f>IF(ISBLANK('Viertelfinale 1-16'!$AZ$44),"",'Viertelfinale 1-16'!$CB$44)</f>
        <v>RW Oberhausen</v>
      </c>
      <c r="AG48" s="437"/>
      <c r="AH48" s="437"/>
      <c r="AI48" s="437"/>
      <c r="AJ48" s="437"/>
      <c r="AK48" s="437"/>
      <c r="AL48" s="437"/>
      <c r="AM48" s="437"/>
      <c r="AN48" s="437"/>
      <c r="AO48" s="437"/>
      <c r="AP48" s="437"/>
      <c r="AQ48" s="437"/>
      <c r="AR48" s="437"/>
      <c r="AS48" s="437"/>
      <c r="AT48" s="437"/>
      <c r="AU48" s="437"/>
      <c r="AV48" s="438"/>
      <c r="AW48" s="439">
        <v>3</v>
      </c>
      <c r="AX48" s="413"/>
      <c r="AY48" s="413" t="s">
        <v>12</v>
      </c>
      <c r="AZ48" s="413">
        <v>2</v>
      </c>
      <c r="BA48" s="415"/>
      <c r="BB48" s="417"/>
      <c r="BC48" s="418"/>
      <c r="BM48" s="193"/>
      <c r="BN48" s="193"/>
      <c r="BO48" s="193"/>
      <c r="BP48" s="193"/>
      <c r="BQ48" s="193"/>
      <c r="BR48" s="193"/>
      <c r="BS48" s="193"/>
      <c r="BT48" s="193"/>
      <c r="BU48" s="192"/>
      <c r="BV48" s="192"/>
      <c r="BW48" s="192"/>
      <c r="BX48" s="192"/>
      <c r="BY48" s="192"/>
      <c r="BZ48" s="192"/>
      <c r="CA48" s="237" t="str">
        <f>IF(ISBLANK($AZ$48)," ",IF($AW$48&lt;$AZ$48,$AF$48,IF($AZ$48&lt;$AW$48,$O$48)))</f>
        <v>SC Verl I</v>
      </c>
      <c r="CB48" s="235" t="str">
        <f>IF(ISBLANK($AZ$48)," ",IF($AW$48&gt;$AZ$48,$AF$48,IF($AZ$48&gt;$AW$48,$O$48)))</f>
        <v>RW Oberhausen</v>
      </c>
      <c r="CC48" s="232"/>
      <c r="CD48" s="232"/>
      <c r="CE48" s="232"/>
      <c r="CF48" s="233"/>
      <c r="CG48" s="233"/>
      <c r="CH48" s="192"/>
      <c r="CI48" s="192"/>
      <c r="CJ48" s="233"/>
      <c r="CK48" s="233"/>
      <c r="CL48" s="233"/>
      <c r="CM48" s="233"/>
      <c r="CN48" s="233"/>
      <c r="CO48" s="233"/>
      <c r="CP48" s="233"/>
      <c r="CQ48" s="233"/>
      <c r="CR48" s="233"/>
      <c r="CS48" s="191"/>
      <c r="CT48" s="191"/>
      <c r="CU48" s="191"/>
      <c r="CV48" s="191"/>
      <c r="CW48" s="191"/>
      <c r="CX48" s="191"/>
    </row>
    <row r="49" spans="2:102" ht="12" customHeight="1" thickBot="1">
      <c r="B49" s="426"/>
      <c r="C49" s="427"/>
      <c r="D49" s="429"/>
      <c r="E49" s="419"/>
      <c r="F49" s="419"/>
      <c r="G49" s="419"/>
      <c r="H49" s="419"/>
      <c r="I49" s="420"/>
      <c r="J49" s="433"/>
      <c r="K49" s="434"/>
      <c r="L49" s="434"/>
      <c r="M49" s="434"/>
      <c r="N49" s="435"/>
      <c r="O49" s="421" t="s">
        <v>126</v>
      </c>
      <c r="P49" s="422"/>
      <c r="Q49" s="422"/>
      <c r="R49" s="422"/>
      <c r="S49" s="422"/>
      <c r="T49" s="422"/>
      <c r="U49" s="422"/>
      <c r="V49" s="422"/>
      <c r="W49" s="422"/>
      <c r="X49" s="422"/>
      <c r="Y49" s="422"/>
      <c r="Z49" s="422"/>
      <c r="AA49" s="422"/>
      <c r="AB49" s="422"/>
      <c r="AC49" s="422"/>
      <c r="AD49" s="422"/>
      <c r="AE49" s="238"/>
      <c r="AF49" s="422" t="s">
        <v>127</v>
      </c>
      <c r="AG49" s="422"/>
      <c r="AH49" s="422"/>
      <c r="AI49" s="422"/>
      <c r="AJ49" s="422"/>
      <c r="AK49" s="422"/>
      <c r="AL49" s="422"/>
      <c r="AM49" s="422"/>
      <c r="AN49" s="422"/>
      <c r="AO49" s="422"/>
      <c r="AP49" s="422"/>
      <c r="AQ49" s="422"/>
      <c r="AR49" s="422"/>
      <c r="AS49" s="422"/>
      <c r="AT49" s="422"/>
      <c r="AU49" s="422"/>
      <c r="AV49" s="423"/>
      <c r="AW49" s="440"/>
      <c r="AX49" s="414"/>
      <c r="AY49" s="414"/>
      <c r="AZ49" s="414"/>
      <c r="BA49" s="416"/>
      <c r="BB49" s="419"/>
      <c r="BC49" s="420"/>
      <c r="BM49" s="193"/>
      <c r="BN49" s="193"/>
      <c r="BO49" s="193"/>
      <c r="BP49" s="193"/>
      <c r="BQ49" s="193"/>
      <c r="BR49" s="193"/>
      <c r="BS49" s="193"/>
      <c r="BT49" s="193"/>
      <c r="BU49" s="192"/>
      <c r="BV49" s="192"/>
      <c r="BW49" s="192"/>
      <c r="BX49" s="192"/>
      <c r="BY49" s="192"/>
      <c r="BZ49" s="192"/>
      <c r="CB49" s="192"/>
      <c r="CC49" s="232"/>
      <c r="CD49" s="232"/>
      <c r="CE49" s="232"/>
      <c r="CF49" s="233"/>
      <c r="CG49" s="233"/>
      <c r="CH49" s="192"/>
      <c r="CI49" s="192"/>
      <c r="CJ49" s="233"/>
      <c r="CK49" s="233"/>
      <c r="CL49" s="233"/>
      <c r="CM49" s="233"/>
      <c r="CN49" s="233"/>
      <c r="CO49" s="233"/>
      <c r="CP49" s="233"/>
      <c r="CQ49" s="233"/>
      <c r="CR49" s="233"/>
      <c r="CS49" s="191"/>
      <c r="CT49" s="191"/>
      <c r="CU49" s="191"/>
      <c r="CV49" s="191"/>
      <c r="CW49" s="191"/>
      <c r="CX49" s="191"/>
    </row>
    <row r="50" spans="2:102" ht="25.5" customHeight="1">
      <c r="B50" s="240"/>
      <c r="C50" s="240"/>
      <c r="D50" s="240"/>
      <c r="E50" s="240"/>
      <c r="F50" s="240"/>
      <c r="G50" s="240"/>
      <c r="H50" s="240"/>
      <c r="I50" s="240"/>
      <c r="J50" s="241"/>
      <c r="K50" s="241"/>
      <c r="L50" s="241"/>
      <c r="M50" s="241"/>
      <c r="N50" s="241"/>
      <c r="O50" s="242"/>
      <c r="P50" s="242"/>
      <c r="Q50" s="242"/>
      <c r="R50" s="242"/>
      <c r="S50" s="242"/>
      <c r="T50" s="242"/>
      <c r="U50" s="242"/>
      <c r="V50" s="242"/>
      <c r="W50" s="242"/>
      <c r="X50" s="242"/>
      <c r="Y50" s="242"/>
      <c r="Z50" s="242"/>
      <c r="AA50" s="242"/>
      <c r="AB50" s="242"/>
      <c r="AC50" s="242"/>
      <c r="AD50" s="242"/>
      <c r="AE50" s="243"/>
      <c r="AF50" s="242"/>
      <c r="AG50" s="242"/>
      <c r="AH50" s="242"/>
      <c r="AI50" s="242"/>
      <c r="AJ50" s="242"/>
      <c r="AK50" s="242"/>
      <c r="AL50" s="242"/>
      <c r="AM50" s="242"/>
      <c r="AN50" s="242"/>
      <c r="AO50" s="242"/>
      <c r="AP50" s="242"/>
      <c r="AQ50" s="242"/>
      <c r="AR50" s="242"/>
      <c r="AS50" s="242"/>
      <c r="AT50" s="242"/>
      <c r="AU50" s="242"/>
      <c r="AV50" s="242"/>
      <c r="AW50" s="244"/>
      <c r="AX50" s="244"/>
      <c r="AY50" s="244"/>
      <c r="AZ50" s="244"/>
      <c r="BA50" s="244"/>
      <c r="BB50" s="240"/>
      <c r="BC50" s="240"/>
      <c r="BM50" s="193"/>
      <c r="BN50" s="193"/>
      <c r="BO50" s="193"/>
      <c r="BP50" s="193"/>
      <c r="BQ50" s="193"/>
      <c r="BR50" s="193"/>
      <c r="BS50" s="193"/>
      <c r="BT50" s="193"/>
      <c r="BU50" s="192"/>
      <c r="BV50" s="192"/>
      <c r="BW50" s="192"/>
      <c r="BX50" s="192"/>
      <c r="BY50" s="192"/>
      <c r="BZ50" s="192"/>
      <c r="CB50" s="192"/>
      <c r="CC50" s="232"/>
      <c r="CD50" s="232"/>
      <c r="CE50" s="232"/>
      <c r="CF50" s="233"/>
      <c r="CG50" s="233"/>
      <c r="CH50" s="192"/>
      <c r="CI50" s="192"/>
      <c r="CJ50" s="233"/>
      <c r="CK50" s="233"/>
      <c r="CL50" s="233"/>
      <c r="CM50" s="233"/>
      <c r="CN50" s="233"/>
      <c r="CO50" s="233"/>
      <c r="CP50" s="233"/>
      <c r="CQ50" s="233"/>
      <c r="CR50" s="233"/>
      <c r="CS50" s="191"/>
      <c r="CT50" s="191"/>
      <c r="CU50" s="191"/>
      <c r="CV50" s="191"/>
      <c r="CW50" s="191"/>
      <c r="CX50" s="191"/>
    </row>
  </sheetData>
  <sheetProtection/>
  <mergeCells count="141">
    <mergeCell ref="B2:BC4"/>
    <mergeCell ref="B11:BC11"/>
    <mergeCell ref="B13:C13"/>
    <mergeCell ref="D13:I13"/>
    <mergeCell ref="J13:N13"/>
    <mergeCell ref="O13:AV13"/>
    <mergeCell ref="AW13:BA13"/>
    <mergeCell ref="BB13:BC13"/>
    <mergeCell ref="AW17:BA17"/>
    <mergeCell ref="B14:C15"/>
    <mergeCell ref="D14:I15"/>
    <mergeCell ref="J14:N15"/>
    <mergeCell ref="O14:AD14"/>
    <mergeCell ref="AF14:AV14"/>
    <mergeCell ref="AW14:AX15"/>
    <mergeCell ref="B17:C17"/>
    <mergeCell ref="D17:I17"/>
    <mergeCell ref="J17:N17"/>
    <mergeCell ref="O17:AV17"/>
    <mergeCell ref="AY14:AY15"/>
    <mergeCell ref="AZ14:BA15"/>
    <mergeCell ref="BB14:BC15"/>
    <mergeCell ref="O15:AD15"/>
    <mergeCell ref="AF15:AV15"/>
    <mergeCell ref="BB17:BC17"/>
    <mergeCell ref="B18:C19"/>
    <mergeCell ref="D18:I19"/>
    <mergeCell ref="J18:N19"/>
    <mergeCell ref="O18:AD18"/>
    <mergeCell ref="AF18:AV18"/>
    <mergeCell ref="AW18:AX19"/>
    <mergeCell ref="AY18:AY19"/>
    <mergeCell ref="AZ18:BA19"/>
    <mergeCell ref="BB18:BC19"/>
    <mergeCell ref="O19:AD19"/>
    <mergeCell ref="AF19:AV19"/>
    <mergeCell ref="B21:BC21"/>
    <mergeCell ref="B23:C23"/>
    <mergeCell ref="D23:I23"/>
    <mergeCell ref="J23:N23"/>
    <mergeCell ref="O23:AV23"/>
    <mergeCell ref="AW23:BA23"/>
    <mergeCell ref="BB23:BC23"/>
    <mergeCell ref="AW27:BA27"/>
    <mergeCell ref="B24:C25"/>
    <mergeCell ref="D24:I25"/>
    <mergeCell ref="J24:N25"/>
    <mergeCell ref="O24:AD24"/>
    <mergeCell ref="AF24:AV24"/>
    <mergeCell ref="AW24:AX25"/>
    <mergeCell ref="B27:C27"/>
    <mergeCell ref="D27:I27"/>
    <mergeCell ref="J27:N27"/>
    <mergeCell ref="O27:AV27"/>
    <mergeCell ref="AY24:AY25"/>
    <mergeCell ref="AZ24:BA25"/>
    <mergeCell ref="BB24:BC25"/>
    <mergeCell ref="O25:AD25"/>
    <mergeCell ref="AF25:AV25"/>
    <mergeCell ref="BB27:BC27"/>
    <mergeCell ref="B28:C29"/>
    <mergeCell ref="D28:I29"/>
    <mergeCell ref="J28:N29"/>
    <mergeCell ref="O28:AD28"/>
    <mergeCell ref="AF28:AV28"/>
    <mergeCell ref="AW28:AX29"/>
    <mergeCell ref="AY28:AY29"/>
    <mergeCell ref="AZ28:BA29"/>
    <mergeCell ref="BB28:BC29"/>
    <mergeCell ref="O29:AD29"/>
    <mergeCell ref="AF29:AV29"/>
    <mergeCell ref="B31:BC31"/>
    <mergeCell ref="B33:C33"/>
    <mergeCell ref="D33:I33"/>
    <mergeCell ref="J33:N33"/>
    <mergeCell ref="O33:AV33"/>
    <mergeCell ref="AW33:BA33"/>
    <mergeCell ref="BB33:BC33"/>
    <mergeCell ref="AW37:BA37"/>
    <mergeCell ref="B34:C35"/>
    <mergeCell ref="D34:I35"/>
    <mergeCell ref="J34:N35"/>
    <mergeCell ref="O34:AD34"/>
    <mergeCell ref="AF34:AV34"/>
    <mergeCell ref="AW34:AX35"/>
    <mergeCell ref="B37:C37"/>
    <mergeCell ref="D37:I37"/>
    <mergeCell ref="J37:N37"/>
    <mergeCell ref="O37:AV37"/>
    <mergeCell ref="AY34:AY35"/>
    <mergeCell ref="AZ34:BA35"/>
    <mergeCell ref="BB34:BC35"/>
    <mergeCell ref="O35:AD35"/>
    <mergeCell ref="AF35:AV35"/>
    <mergeCell ref="BB37:BC37"/>
    <mergeCell ref="B38:C39"/>
    <mergeCell ref="D38:I39"/>
    <mergeCell ref="J38:N39"/>
    <mergeCell ref="O38:AD38"/>
    <mergeCell ref="AF38:AV38"/>
    <mergeCell ref="AW38:AX39"/>
    <mergeCell ref="AY38:AY39"/>
    <mergeCell ref="AZ38:BA39"/>
    <mergeCell ref="BB38:BC39"/>
    <mergeCell ref="O39:AD39"/>
    <mergeCell ref="AF39:AV39"/>
    <mergeCell ref="B41:BC41"/>
    <mergeCell ref="B43:C43"/>
    <mergeCell ref="D43:I43"/>
    <mergeCell ref="J43:N43"/>
    <mergeCell ref="O43:AV43"/>
    <mergeCell ref="AW43:BA43"/>
    <mergeCell ref="BB43:BC43"/>
    <mergeCell ref="B44:C45"/>
    <mergeCell ref="D44:I45"/>
    <mergeCell ref="J44:N45"/>
    <mergeCell ref="O44:AD44"/>
    <mergeCell ref="D47:I47"/>
    <mergeCell ref="J47:N47"/>
    <mergeCell ref="O47:AV47"/>
    <mergeCell ref="AW47:BA47"/>
    <mergeCell ref="BB47:BC47"/>
    <mergeCell ref="AY44:AY45"/>
    <mergeCell ref="B48:C49"/>
    <mergeCell ref="D48:I49"/>
    <mergeCell ref="J48:N49"/>
    <mergeCell ref="O48:AD48"/>
    <mergeCell ref="AF48:AV48"/>
    <mergeCell ref="O49:AD49"/>
    <mergeCell ref="AF49:AV49"/>
    <mergeCell ref="B47:C47"/>
    <mergeCell ref="BB44:BC45"/>
    <mergeCell ref="O45:AD45"/>
    <mergeCell ref="AF45:AV45"/>
    <mergeCell ref="AW44:AX45"/>
    <mergeCell ref="AF44:AV44"/>
    <mergeCell ref="AZ44:BA45"/>
    <mergeCell ref="AW48:AX49"/>
    <mergeCell ref="AY48:AY49"/>
    <mergeCell ref="AZ48:BA49"/>
    <mergeCell ref="BB48:BC49"/>
  </mergeCells>
  <printOptions/>
  <pageMargins left="0.3937007874015748" right="0.3937007874015748" top="0.3937007874015748" bottom="0.3937007874015748" header="0" footer="0"/>
  <pageSetup horizontalDpi="600" verticalDpi="600" orientation="portrait" paperSize="9" scale="97" r:id="rId1"/>
  <headerFooter alignWithMargins="0">
    <oddFooter>&amp;Cwww.kadmo.de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46"/>
  <dimension ref="A1:EQ44"/>
  <sheetViews>
    <sheetView showGridLines="0" zoomScale="150" zoomScaleNormal="150" zoomScalePageLayoutView="0" workbookViewId="0" topLeftCell="B25">
      <selection activeCell="AZ44" sqref="AZ44"/>
    </sheetView>
  </sheetViews>
  <sheetFormatPr defaultColWidth="1.7109375" defaultRowHeight="12.75"/>
  <cols>
    <col min="1" max="55" width="1.7109375" style="213" customWidth="1"/>
    <col min="56" max="56" width="1.7109375" style="215" customWidth="1"/>
    <col min="57" max="57" width="1.7109375" style="217" customWidth="1"/>
    <col min="58" max="58" width="2.8515625" style="217" hidden="1" customWidth="1"/>
    <col min="59" max="59" width="2.140625" style="217" hidden="1" customWidth="1"/>
    <col min="60" max="60" width="2.8515625" style="217" hidden="1" customWidth="1"/>
    <col min="61" max="72" width="1.7109375" style="217" hidden="1" customWidth="1"/>
    <col min="73" max="73" width="2.28125" style="216" bestFit="1" customWidth="1"/>
    <col min="74" max="74" width="1.7109375" style="216" customWidth="1"/>
    <col min="75" max="75" width="2.28125" style="216" bestFit="1" customWidth="1"/>
    <col min="76" max="78" width="1.7109375" style="216" customWidth="1"/>
    <col min="79" max="79" width="12.421875" style="231" customWidth="1"/>
    <col min="80" max="80" width="8.00390625" style="216" bestFit="1" customWidth="1"/>
    <col min="81" max="81" width="4.140625" style="246" bestFit="1" customWidth="1"/>
    <col min="82" max="82" width="1.7109375" style="246" bestFit="1" customWidth="1"/>
    <col min="83" max="83" width="4.140625" style="246" bestFit="1" customWidth="1"/>
    <col min="84" max="85" width="6.28125" style="246" customWidth="1"/>
    <col min="86" max="86" width="12.421875" style="216" customWidth="1"/>
    <col min="87" max="87" width="8.00390625" style="216" bestFit="1" customWidth="1"/>
    <col min="88" max="88" width="4.140625" style="246" bestFit="1" customWidth="1"/>
    <col min="89" max="89" width="1.7109375" style="246" bestFit="1" customWidth="1"/>
    <col min="90" max="90" width="4.140625" style="246" bestFit="1" customWidth="1"/>
    <col min="91" max="91" width="6.28125" style="246" customWidth="1"/>
    <col min="92" max="96" width="1.7109375" style="246" customWidth="1"/>
    <col min="97" max="147" width="1.7109375" style="214" customWidth="1"/>
    <col min="148" max="16384" width="1.7109375" style="215" customWidth="1"/>
  </cols>
  <sheetData>
    <row r="1" spans="1:136" s="190" customFormat="1" ht="11.25" customHeight="1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189"/>
      <c r="BD1" s="191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92"/>
      <c r="BP1" s="192"/>
      <c r="BQ1" s="192"/>
      <c r="BR1" s="192"/>
      <c r="BS1" s="192"/>
      <c r="BT1" s="192"/>
      <c r="BU1" s="192"/>
      <c r="BV1" s="195"/>
      <c r="BW1" s="195"/>
      <c r="BX1" s="195"/>
      <c r="BY1" s="195"/>
      <c r="BZ1" s="195"/>
      <c r="CA1" s="195"/>
      <c r="CB1" s="195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7"/>
      <c r="CW1" s="197"/>
      <c r="CX1" s="197"/>
      <c r="CY1" s="197"/>
      <c r="CZ1" s="197"/>
      <c r="DA1" s="197"/>
      <c r="DB1" s="197"/>
      <c r="DC1" s="197"/>
      <c r="DD1" s="197"/>
      <c r="DE1" s="197"/>
      <c r="DF1" s="197"/>
      <c r="DG1" s="197"/>
      <c r="DH1" s="197"/>
      <c r="DI1" s="197"/>
      <c r="DJ1" s="197"/>
      <c r="DK1" s="197"/>
      <c r="DL1" s="196"/>
      <c r="DM1" s="196"/>
      <c r="DN1" s="196"/>
      <c r="DO1" s="196"/>
      <c r="DP1" s="196"/>
      <c r="DQ1" s="196"/>
      <c r="DR1" s="196"/>
      <c r="DS1" s="196"/>
      <c r="DT1" s="196"/>
      <c r="DU1" s="196"/>
      <c r="DV1" s="196"/>
      <c r="DW1" s="196"/>
      <c r="DX1" s="196"/>
      <c r="DY1" s="196"/>
      <c r="DZ1" s="196"/>
      <c r="EA1" s="196"/>
      <c r="EB1" s="196"/>
      <c r="EC1" s="196"/>
      <c r="ED1" s="196"/>
      <c r="EE1" s="196"/>
      <c r="EF1" s="196"/>
    </row>
    <row r="2" spans="1:115" s="203" customFormat="1" ht="11.25" customHeight="1">
      <c r="A2" s="189"/>
      <c r="B2" s="460" t="s">
        <v>221</v>
      </c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460"/>
      <c r="S2" s="460"/>
      <c r="T2" s="460"/>
      <c r="U2" s="460"/>
      <c r="V2" s="460"/>
      <c r="W2" s="460"/>
      <c r="X2" s="460"/>
      <c r="Y2" s="460"/>
      <c r="Z2" s="460"/>
      <c r="AA2" s="460"/>
      <c r="AB2" s="460"/>
      <c r="AC2" s="460"/>
      <c r="AD2" s="460"/>
      <c r="AE2" s="460"/>
      <c r="AF2" s="460"/>
      <c r="AG2" s="460"/>
      <c r="AH2" s="460"/>
      <c r="AI2" s="460"/>
      <c r="AJ2" s="460"/>
      <c r="AK2" s="460"/>
      <c r="AL2" s="460"/>
      <c r="AM2" s="460"/>
      <c r="AN2" s="460"/>
      <c r="AO2" s="460"/>
      <c r="AP2" s="460"/>
      <c r="AQ2" s="460"/>
      <c r="AR2" s="460"/>
      <c r="AS2" s="460"/>
      <c r="AT2" s="460"/>
      <c r="AU2" s="460"/>
      <c r="AV2" s="460"/>
      <c r="AW2" s="460"/>
      <c r="AX2" s="460"/>
      <c r="AY2" s="460"/>
      <c r="AZ2" s="460"/>
      <c r="BA2" s="460"/>
      <c r="BB2" s="460"/>
      <c r="BC2" s="460"/>
      <c r="BD2" s="198"/>
      <c r="BE2" s="199"/>
      <c r="BF2" s="199"/>
      <c r="BG2" s="199"/>
      <c r="BH2" s="199"/>
      <c r="BI2" s="199"/>
      <c r="BJ2" s="199"/>
      <c r="BK2" s="199"/>
      <c r="BL2" s="199"/>
      <c r="BM2" s="199"/>
      <c r="BN2" s="199"/>
      <c r="BO2" s="199"/>
      <c r="BP2" s="199"/>
      <c r="BQ2" s="199"/>
      <c r="BR2" s="199"/>
      <c r="BS2" s="199"/>
      <c r="BT2" s="199"/>
      <c r="BU2" s="199"/>
      <c r="BV2" s="202"/>
      <c r="BW2" s="202"/>
      <c r="BX2" s="202"/>
      <c r="BY2" s="202"/>
      <c r="BZ2" s="202"/>
      <c r="CA2" s="202"/>
      <c r="CB2" s="202"/>
      <c r="CC2" s="198"/>
      <c r="CD2" s="198"/>
      <c r="CE2" s="198"/>
      <c r="CF2" s="198"/>
      <c r="CG2" s="198"/>
      <c r="CH2" s="198"/>
      <c r="CI2" s="198"/>
      <c r="CJ2" s="198"/>
      <c r="CK2" s="198"/>
      <c r="CL2" s="198"/>
      <c r="CM2" s="198"/>
      <c r="CN2" s="198"/>
      <c r="CO2" s="198"/>
      <c r="CP2" s="198"/>
      <c r="CQ2" s="198"/>
      <c r="CR2" s="198"/>
      <c r="CS2" s="198"/>
      <c r="CT2" s="198"/>
      <c r="CU2" s="198"/>
      <c r="CV2" s="204"/>
      <c r="CW2" s="204"/>
      <c r="CX2" s="204"/>
      <c r="CY2" s="204"/>
      <c r="CZ2" s="204"/>
      <c r="DA2" s="204"/>
      <c r="DB2" s="204"/>
      <c r="DC2" s="204"/>
      <c r="DD2" s="204"/>
      <c r="DE2" s="204"/>
      <c r="DF2" s="204"/>
      <c r="DG2" s="204"/>
      <c r="DH2" s="204"/>
      <c r="DI2" s="204"/>
      <c r="DJ2" s="204"/>
      <c r="DK2" s="204"/>
    </row>
    <row r="3" spans="1:115" s="211" customFormat="1" ht="11.25" customHeight="1">
      <c r="A3" s="205"/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460"/>
      <c r="P3" s="460"/>
      <c r="Q3" s="460"/>
      <c r="R3" s="460"/>
      <c r="S3" s="460"/>
      <c r="T3" s="460"/>
      <c r="U3" s="460"/>
      <c r="V3" s="460"/>
      <c r="W3" s="460"/>
      <c r="X3" s="460"/>
      <c r="Y3" s="460"/>
      <c r="Z3" s="460"/>
      <c r="AA3" s="460"/>
      <c r="AB3" s="460"/>
      <c r="AC3" s="460"/>
      <c r="AD3" s="460"/>
      <c r="AE3" s="460"/>
      <c r="AF3" s="460"/>
      <c r="AG3" s="460"/>
      <c r="AH3" s="460"/>
      <c r="AI3" s="460"/>
      <c r="AJ3" s="460"/>
      <c r="AK3" s="460"/>
      <c r="AL3" s="460"/>
      <c r="AM3" s="460"/>
      <c r="AN3" s="460"/>
      <c r="AO3" s="460"/>
      <c r="AP3" s="460"/>
      <c r="AQ3" s="460"/>
      <c r="AR3" s="460"/>
      <c r="AS3" s="460"/>
      <c r="AT3" s="460"/>
      <c r="AU3" s="460"/>
      <c r="AV3" s="460"/>
      <c r="AW3" s="460"/>
      <c r="AX3" s="460"/>
      <c r="AY3" s="460"/>
      <c r="AZ3" s="460"/>
      <c r="BA3" s="460"/>
      <c r="BB3" s="460"/>
      <c r="BC3" s="460"/>
      <c r="BD3" s="206"/>
      <c r="BE3" s="207"/>
      <c r="BF3" s="207"/>
      <c r="BG3" s="207"/>
      <c r="BH3" s="207"/>
      <c r="BI3" s="207"/>
      <c r="BJ3" s="207"/>
      <c r="BK3" s="207"/>
      <c r="BL3" s="207"/>
      <c r="BM3" s="207"/>
      <c r="BN3" s="207"/>
      <c r="BO3" s="207"/>
      <c r="BP3" s="207"/>
      <c r="BQ3" s="207"/>
      <c r="BR3" s="207"/>
      <c r="BS3" s="207"/>
      <c r="BT3" s="207"/>
      <c r="BU3" s="207"/>
      <c r="BV3" s="210"/>
      <c r="BW3" s="210"/>
      <c r="BX3" s="210"/>
      <c r="BY3" s="210"/>
      <c r="BZ3" s="210"/>
      <c r="CA3" s="210"/>
      <c r="CB3" s="210"/>
      <c r="CC3" s="206"/>
      <c r="CD3" s="206"/>
      <c r="CE3" s="206"/>
      <c r="CF3" s="206"/>
      <c r="CG3" s="206"/>
      <c r="CH3" s="206"/>
      <c r="CI3" s="206"/>
      <c r="CJ3" s="206"/>
      <c r="CK3" s="206"/>
      <c r="CL3" s="206"/>
      <c r="CM3" s="206"/>
      <c r="CN3" s="206"/>
      <c r="CO3" s="206"/>
      <c r="CP3" s="206"/>
      <c r="CQ3" s="206"/>
      <c r="CR3" s="206"/>
      <c r="CS3" s="206"/>
      <c r="CT3" s="206"/>
      <c r="CU3" s="206"/>
      <c r="CV3" s="212"/>
      <c r="CW3" s="212"/>
      <c r="CX3" s="212"/>
      <c r="CY3" s="212"/>
      <c r="CZ3" s="212"/>
      <c r="DA3" s="212"/>
      <c r="DB3" s="212"/>
      <c r="DC3" s="212"/>
      <c r="DD3" s="212"/>
      <c r="DE3" s="212"/>
      <c r="DF3" s="212"/>
      <c r="DG3" s="212"/>
      <c r="DH3" s="212"/>
      <c r="DI3" s="212"/>
      <c r="DJ3" s="212"/>
      <c r="DK3" s="212"/>
    </row>
    <row r="4" spans="2:115" s="211" customFormat="1" ht="11.25" customHeight="1"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  <c r="P4" s="460"/>
      <c r="Q4" s="460"/>
      <c r="R4" s="460"/>
      <c r="S4" s="460"/>
      <c r="T4" s="460"/>
      <c r="U4" s="460"/>
      <c r="V4" s="460"/>
      <c r="W4" s="460"/>
      <c r="X4" s="460"/>
      <c r="Y4" s="460"/>
      <c r="Z4" s="460"/>
      <c r="AA4" s="460"/>
      <c r="AB4" s="460"/>
      <c r="AC4" s="460"/>
      <c r="AD4" s="460"/>
      <c r="AE4" s="460"/>
      <c r="AF4" s="460"/>
      <c r="AG4" s="460"/>
      <c r="AH4" s="460"/>
      <c r="AI4" s="460"/>
      <c r="AJ4" s="460"/>
      <c r="AK4" s="460"/>
      <c r="AL4" s="460"/>
      <c r="AM4" s="460"/>
      <c r="AN4" s="460"/>
      <c r="AO4" s="460"/>
      <c r="AP4" s="460"/>
      <c r="AQ4" s="460"/>
      <c r="AR4" s="460"/>
      <c r="AS4" s="460"/>
      <c r="AT4" s="460"/>
      <c r="AU4" s="460"/>
      <c r="AV4" s="460"/>
      <c r="AW4" s="460"/>
      <c r="AX4" s="460"/>
      <c r="AY4" s="460"/>
      <c r="AZ4" s="460"/>
      <c r="BA4" s="460"/>
      <c r="BB4" s="460"/>
      <c r="BC4" s="460"/>
      <c r="BD4" s="206"/>
      <c r="BE4" s="207"/>
      <c r="BF4" s="207"/>
      <c r="BG4" s="207"/>
      <c r="BH4" s="207"/>
      <c r="BI4" s="207"/>
      <c r="BJ4" s="207"/>
      <c r="BK4" s="207"/>
      <c r="BL4" s="207"/>
      <c r="BM4" s="207"/>
      <c r="BN4" s="207"/>
      <c r="BO4" s="207"/>
      <c r="BP4" s="207"/>
      <c r="BQ4" s="207"/>
      <c r="BR4" s="207"/>
      <c r="BS4" s="207"/>
      <c r="BT4" s="207"/>
      <c r="BU4" s="207"/>
      <c r="BV4" s="210"/>
      <c r="BW4" s="210"/>
      <c r="BX4" s="210"/>
      <c r="BY4" s="210"/>
      <c r="BZ4" s="210"/>
      <c r="CA4" s="210"/>
      <c r="CB4" s="210"/>
      <c r="CC4" s="206"/>
      <c r="CD4" s="206"/>
      <c r="CE4" s="206"/>
      <c r="CF4" s="206"/>
      <c r="CG4" s="206"/>
      <c r="CH4" s="206"/>
      <c r="CI4" s="206"/>
      <c r="CJ4" s="206"/>
      <c r="CK4" s="206"/>
      <c r="CL4" s="206"/>
      <c r="CM4" s="206"/>
      <c r="CN4" s="206"/>
      <c r="CO4" s="206"/>
      <c r="CP4" s="206"/>
      <c r="CQ4" s="206"/>
      <c r="CR4" s="206"/>
      <c r="CS4" s="206"/>
      <c r="CT4" s="206"/>
      <c r="CU4" s="206"/>
      <c r="CV4" s="212"/>
      <c r="CW4" s="212"/>
      <c r="CX4" s="212"/>
      <c r="CY4" s="212"/>
      <c r="CZ4" s="212"/>
      <c r="DA4" s="212"/>
      <c r="DB4" s="212"/>
      <c r="DC4" s="212"/>
      <c r="DD4" s="212"/>
      <c r="DE4" s="212"/>
      <c r="DF4" s="212"/>
      <c r="DG4" s="212"/>
      <c r="DH4" s="212"/>
      <c r="DI4" s="212"/>
      <c r="DJ4" s="212"/>
      <c r="DK4" s="212"/>
    </row>
    <row r="5" spans="56:115" s="211" customFormat="1" ht="15">
      <c r="BD5" s="206"/>
      <c r="BE5" s="207"/>
      <c r="BF5" s="207"/>
      <c r="BG5" s="207"/>
      <c r="BH5" s="207"/>
      <c r="BI5" s="207"/>
      <c r="BJ5" s="207"/>
      <c r="BK5" s="207"/>
      <c r="BL5" s="207"/>
      <c r="BM5" s="207"/>
      <c r="BN5" s="207"/>
      <c r="BO5" s="207"/>
      <c r="BP5" s="207"/>
      <c r="BQ5" s="207"/>
      <c r="BR5" s="207"/>
      <c r="BS5" s="207"/>
      <c r="BT5" s="207"/>
      <c r="BU5" s="207"/>
      <c r="BV5" s="210"/>
      <c r="BW5" s="210"/>
      <c r="BX5" s="210"/>
      <c r="BY5" s="210"/>
      <c r="BZ5" s="210"/>
      <c r="CA5" s="210"/>
      <c r="CB5" s="210"/>
      <c r="CC5" s="206"/>
      <c r="CD5" s="206"/>
      <c r="CE5" s="206"/>
      <c r="CF5" s="206"/>
      <c r="CG5" s="206"/>
      <c r="CH5" s="206"/>
      <c r="CI5" s="206"/>
      <c r="CJ5" s="206"/>
      <c r="CK5" s="206"/>
      <c r="CL5" s="206"/>
      <c r="CM5" s="206"/>
      <c r="CN5" s="206"/>
      <c r="CO5" s="206"/>
      <c r="CP5" s="206"/>
      <c r="CQ5" s="206"/>
      <c r="CR5" s="206"/>
      <c r="CS5" s="206"/>
      <c r="CT5" s="206"/>
      <c r="CU5" s="206"/>
      <c r="CV5" s="212"/>
      <c r="CW5" s="212"/>
      <c r="CX5" s="212"/>
      <c r="CY5" s="212"/>
      <c r="CZ5" s="212"/>
      <c r="DA5" s="212"/>
      <c r="DB5" s="212"/>
      <c r="DC5" s="212"/>
      <c r="DD5" s="212"/>
      <c r="DE5" s="212"/>
      <c r="DF5" s="212"/>
      <c r="DG5" s="212"/>
      <c r="DH5" s="212"/>
      <c r="DI5" s="212"/>
      <c r="DJ5" s="212"/>
      <c r="DK5" s="212"/>
    </row>
    <row r="6" spans="56:99" s="213" customFormat="1" ht="11.25" customHeight="1"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4"/>
      <c r="CL6" s="214"/>
      <c r="CM6" s="214"/>
      <c r="CN6" s="214"/>
      <c r="CO6" s="214"/>
      <c r="CP6" s="214"/>
      <c r="CQ6" s="214"/>
      <c r="CR6" s="214"/>
      <c r="CS6" s="214"/>
      <c r="CT6" s="214"/>
      <c r="CU6" s="214"/>
    </row>
    <row r="7" spans="56:99" s="213" customFormat="1" ht="11.25" customHeight="1"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  <c r="CE7" s="214"/>
      <c r="CF7" s="214"/>
      <c r="CG7" s="214"/>
      <c r="CH7" s="214"/>
      <c r="CI7" s="214"/>
      <c r="CJ7" s="214"/>
      <c r="CK7" s="214"/>
      <c r="CL7" s="214"/>
      <c r="CM7" s="214"/>
      <c r="CN7" s="214"/>
      <c r="CO7" s="214"/>
      <c r="CP7" s="214"/>
      <c r="CQ7" s="214"/>
      <c r="CR7" s="214"/>
      <c r="CS7" s="214"/>
      <c r="CT7" s="214"/>
      <c r="CU7" s="214"/>
    </row>
    <row r="8" spans="56:99" s="213" customFormat="1" ht="11.25" customHeight="1">
      <c r="BD8" s="214"/>
      <c r="BE8" s="214"/>
      <c r="BF8" s="214"/>
      <c r="BG8" s="214"/>
      <c r="BH8" s="214"/>
      <c r="BI8" s="214"/>
      <c r="BJ8" s="214"/>
      <c r="BK8" s="214"/>
      <c r="BL8" s="214"/>
      <c r="BM8" s="214"/>
      <c r="BN8" s="214"/>
      <c r="BO8" s="214"/>
      <c r="BP8" s="214"/>
      <c r="BQ8" s="214"/>
      <c r="BR8" s="214"/>
      <c r="BS8" s="214"/>
      <c r="BT8" s="214"/>
      <c r="BU8" s="214"/>
      <c r="BV8" s="214"/>
      <c r="BW8" s="214"/>
      <c r="BX8" s="214"/>
      <c r="BY8" s="214"/>
      <c r="BZ8" s="214"/>
      <c r="CA8" s="214"/>
      <c r="CB8" s="214"/>
      <c r="CC8" s="214"/>
      <c r="CD8" s="214"/>
      <c r="CE8" s="214"/>
      <c r="CF8" s="214"/>
      <c r="CG8" s="214"/>
      <c r="CH8" s="214"/>
      <c r="CI8" s="214"/>
      <c r="CJ8" s="214"/>
      <c r="CK8" s="214"/>
      <c r="CL8" s="214"/>
      <c r="CM8" s="214"/>
      <c r="CN8" s="214"/>
      <c r="CO8" s="214"/>
      <c r="CP8" s="214"/>
      <c r="CQ8" s="214"/>
      <c r="CR8" s="214"/>
      <c r="CS8" s="214"/>
      <c r="CT8" s="214"/>
      <c r="CU8" s="214"/>
    </row>
    <row r="9" spans="56:99" s="213" customFormat="1" ht="4.5" customHeight="1">
      <c r="BD9" s="214"/>
      <c r="BE9" s="214"/>
      <c r="BF9" s="214"/>
      <c r="BG9" s="214"/>
      <c r="BH9" s="214"/>
      <c r="BI9" s="214"/>
      <c r="BJ9" s="214"/>
      <c r="BK9" s="214"/>
      <c r="BL9" s="214"/>
      <c r="BM9" s="214"/>
      <c r="BN9" s="214"/>
      <c r="BO9" s="214"/>
      <c r="BP9" s="214"/>
      <c r="BQ9" s="214"/>
      <c r="BR9" s="214"/>
      <c r="BS9" s="214"/>
      <c r="BT9" s="214"/>
      <c r="BU9" s="214"/>
      <c r="BV9" s="214"/>
      <c r="BW9" s="214"/>
      <c r="BX9" s="214"/>
      <c r="BY9" s="214"/>
      <c r="BZ9" s="214"/>
      <c r="CA9" s="214"/>
      <c r="CB9" s="214"/>
      <c r="CC9" s="214"/>
      <c r="CD9" s="214"/>
      <c r="CE9" s="214"/>
      <c r="CF9" s="214"/>
      <c r="CG9" s="214"/>
      <c r="CH9" s="214"/>
      <c r="CI9" s="214"/>
      <c r="CJ9" s="214"/>
      <c r="CK9" s="214"/>
      <c r="CL9" s="214"/>
      <c r="CM9" s="214"/>
      <c r="CN9" s="214"/>
      <c r="CO9" s="214"/>
      <c r="CP9" s="214"/>
      <c r="CQ9" s="214"/>
      <c r="CR9" s="214"/>
      <c r="CS9" s="214"/>
      <c r="CT9" s="214"/>
      <c r="CU9" s="214"/>
    </row>
    <row r="10" spans="56:99" s="213" customFormat="1" ht="4.5" customHeight="1">
      <c r="BD10" s="214"/>
      <c r="BE10" s="214"/>
      <c r="BF10" s="214"/>
      <c r="BG10" s="214"/>
      <c r="BH10" s="214"/>
      <c r="BI10" s="214"/>
      <c r="BJ10" s="214"/>
      <c r="BK10" s="214"/>
      <c r="BL10" s="214"/>
      <c r="BM10" s="214"/>
      <c r="BN10" s="214"/>
      <c r="BO10" s="214"/>
      <c r="BP10" s="214"/>
      <c r="BQ10" s="214"/>
      <c r="BR10" s="214"/>
      <c r="BS10" s="214"/>
      <c r="BT10" s="214"/>
      <c r="BU10" s="214"/>
      <c r="BV10" s="214"/>
      <c r="BW10" s="214"/>
      <c r="BX10" s="214"/>
      <c r="BY10" s="214"/>
      <c r="BZ10" s="214"/>
      <c r="CA10" s="214"/>
      <c r="CB10" s="214"/>
      <c r="CC10" s="214"/>
      <c r="CD10" s="214"/>
      <c r="CE10" s="214"/>
      <c r="CF10" s="214"/>
      <c r="CG10" s="214"/>
      <c r="CH10" s="214"/>
      <c r="CI10" s="214"/>
      <c r="CJ10" s="214"/>
      <c r="CK10" s="214"/>
      <c r="CL10" s="214"/>
      <c r="CM10" s="214"/>
      <c r="CN10" s="214"/>
      <c r="CO10" s="214"/>
      <c r="CP10" s="214"/>
      <c r="CQ10" s="214"/>
      <c r="CR10" s="214"/>
      <c r="CS10" s="214"/>
      <c r="CT10" s="214"/>
      <c r="CU10" s="214"/>
    </row>
    <row r="11" spans="2:116" s="213" customFormat="1" ht="18">
      <c r="B11" s="470"/>
      <c r="C11" s="470"/>
      <c r="D11" s="470"/>
      <c r="E11" s="470"/>
      <c r="F11" s="470"/>
      <c r="G11" s="470"/>
      <c r="H11" s="470"/>
      <c r="I11" s="470"/>
      <c r="J11" s="470"/>
      <c r="K11" s="470"/>
      <c r="L11" s="470"/>
      <c r="M11" s="470"/>
      <c r="N11" s="470"/>
      <c r="O11" s="470"/>
      <c r="P11" s="470"/>
      <c r="Q11" s="470"/>
      <c r="R11" s="470"/>
      <c r="S11" s="470"/>
      <c r="T11" s="470"/>
      <c r="U11" s="470"/>
      <c r="V11" s="470"/>
      <c r="W11" s="470"/>
      <c r="X11" s="470"/>
      <c r="Y11" s="470"/>
      <c r="Z11" s="470"/>
      <c r="AA11" s="470"/>
      <c r="AB11" s="470"/>
      <c r="AC11" s="470"/>
      <c r="AD11" s="470"/>
      <c r="AE11" s="470"/>
      <c r="AF11" s="470"/>
      <c r="AG11" s="470"/>
      <c r="AH11" s="470"/>
      <c r="AI11" s="470"/>
      <c r="AJ11" s="470"/>
      <c r="AK11" s="470"/>
      <c r="AL11" s="470"/>
      <c r="AM11" s="470"/>
      <c r="AN11" s="470"/>
      <c r="AO11" s="470"/>
      <c r="AP11" s="470"/>
      <c r="AQ11" s="470"/>
      <c r="AR11" s="470"/>
      <c r="AS11" s="470"/>
      <c r="AT11" s="470"/>
      <c r="AU11" s="470"/>
      <c r="AV11" s="470"/>
      <c r="AW11" s="470"/>
      <c r="AX11" s="470"/>
      <c r="AY11" s="470"/>
      <c r="AZ11" s="470"/>
      <c r="BA11" s="470"/>
      <c r="BB11" s="470"/>
      <c r="BC11" s="470"/>
      <c r="BD11" s="214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9"/>
      <c r="BW11" s="219"/>
      <c r="BX11" s="219"/>
      <c r="BY11" s="219"/>
      <c r="BZ11" s="219"/>
      <c r="CA11" s="219"/>
      <c r="CB11" s="219"/>
      <c r="CC11" s="214"/>
      <c r="CD11" s="214"/>
      <c r="CE11" s="214"/>
      <c r="CF11" s="214"/>
      <c r="CG11" s="214"/>
      <c r="CH11" s="214"/>
      <c r="CI11" s="214"/>
      <c r="CJ11" s="214"/>
      <c r="CK11" s="214"/>
      <c r="CL11" s="214"/>
      <c r="CM11" s="214"/>
      <c r="CN11" s="214"/>
      <c r="CO11" s="214"/>
      <c r="CP11" s="214"/>
      <c r="CQ11" s="214"/>
      <c r="CR11" s="214"/>
      <c r="CS11" s="214"/>
      <c r="CT11" s="214"/>
      <c r="CU11" s="214"/>
      <c r="CV11" s="220"/>
      <c r="CW11" s="220"/>
      <c r="CX11" s="220"/>
      <c r="CY11" s="220"/>
      <c r="CZ11" s="220"/>
      <c r="DA11" s="220"/>
      <c r="DB11" s="220"/>
      <c r="DC11" s="220"/>
      <c r="DD11" s="220"/>
      <c r="DE11" s="220"/>
      <c r="DF11" s="220"/>
      <c r="DG11" s="220"/>
      <c r="DH11" s="220"/>
      <c r="DI11" s="220"/>
      <c r="DJ11" s="220"/>
      <c r="DK11" s="220"/>
      <c r="DL11" s="215"/>
    </row>
    <row r="12" spans="7:147" s="221" customFormat="1" ht="4.5" customHeight="1" thickBot="1">
      <c r="G12" s="222"/>
      <c r="H12" s="223"/>
      <c r="I12" s="223"/>
      <c r="J12" s="223"/>
      <c r="K12" s="223"/>
      <c r="L12" s="223"/>
      <c r="M12" s="215"/>
      <c r="T12" s="222"/>
      <c r="U12" s="224"/>
      <c r="V12" s="224"/>
      <c r="W12" s="224"/>
      <c r="X12" s="225"/>
      <c r="Y12" s="225"/>
      <c r="Z12" s="225"/>
      <c r="AA12" s="225"/>
      <c r="AB12" s="225"/>
      <c r="AC12" s="215"/>
      <c r="AK12" s="222"/>
      <c r="AL12" s="225"/>
      <c r="AM12" s="225"/>
      <c r="AN12" s="225"/>
      <c r="AO12" s="225"/>
      <c r="AP12" s="225"/>
      <c r="AQ12" s="215"/>
      <c r="BE12" s="226"/>
      <c r="BF12" s="226"/>
      <c r="BG12" s="226"/>
      <c r="BH12" s="226"/>
      <c r="BI12" s="226"/>
      <c r="BJ12" s="226"/>
      <c r="BK12" s="226"/>
      <c r="BL12" s="226"/>
      <c r="BM12" s="208"/>
      <c r="BN12" s="208"/>
      <c r="BO12" s="208"/>
      <c r="BP12" s="208"/>
      <c r="BQ12" s="208"/>
      <c r="BR12" s="208"/>
      <c r="BS12" s="208"/>
      <c r="BT12" s="208"/>
      <c r="BU12" s="207"/>
      <c r="BV12" s="207"/>
      <c r="BW12" s="207"/>
      <c r="BX12" s="207"/>
      <c r="BY12" s="207"/>
      <c r="BZ12" s="207"/>
      <c r="CA12" s="227"/>
      <c r="CB12" s="207"/>
      <c r="CC12" s="229"/>
      <c r="CD12" s="229"/>
      <c r="CE12" s="229"/>
      <c r="CF12" s="229"/>
      <c r="CG12" s="229"/>
      <c r="CH12" s="207"/>
      <c r="CI12" s="207"/>
      <c r="CJ12" s="229"/>
      <c r="CK12" s="229"/>
      <c r="CL12" s="229"/>
      <c r="CM12" s="229"/>
      <c r="CN12" s="229"/>
      <c r="CO12" s="229"/>
      <c r="CP12" s="229"/>
      <c r="CQ12" s="229"/>
      <c r="CR12" s="229"/>
      <c r="CS12" s="206"/>
      <c r="CT12" s="206"/>
      <c r="CU12" s="206"/>
      <c r="CV12" s="206"/>
      <c r="CW12" s="206"/>
      <c r="CX12" s="206"/>
      <c r="CY12" s="230"/>
      <c r="CZ12" s="230"/>
      <c r="DA12" s="230"/>
      <c r="DB12" s="230"/>
      <c r="DC12" s="230"/>
      <c r="DD12" s="230"/>
      <c r="DE12" s="230"/>
      <c r="DF12" s="230"/>
      <c r="DG12" s="230"/>
      <c r="DH12" s="230"/>
      <c r="DI12" s="230"/>
      <c r="DJ12" s="230"/>
      <c r="DK12" s="230"/>
      <c r="DL12" s="230"/>
      <c r="DM12" s="230"/>
      <c r="DN12" s="230"/>
      <c r="DO12" s="230"/>
      <c r="DP12" s="230"/>
      <c r="DQ12" s="230"/>
      <c r="DR12" s="230"/>
      <c r="DS12" s="230"/>
      <c r="DT12" s="230"/>
      <c r="DU12" s="230"/>
      <c r="DV12" s="230"/>
      <c r="DW12" s="230"/>
      <c r="DX12" s="230"/>
      <c r="DY12" s="230"/>
      <c r="DZ12" s="230"/>
      <c r="EA12" s="230"/>
      <c r="EB12" s="230"/>
      <c r="EC12" s="230"/>
      <c r="ED12" s="230"/>
      <c r="EE12" s="230"/>
      <c r="EF12" s="230"/>
      <c r="EG12" s="230"/>
      <c r="EH12" s="230"/>
      <c r="EI12" s="230"/>
      <c r="EJ12" s="230"/>
      <c r="EK12" s="230"/>
      <c r="EL12" s="230"/>
      <c r="EM12" s="230"/>
      <c r="EN12" s="230"/>
      <c r="EO12" s="230"/>
      <c r="EP12" s="230"/>
      <c r="EQ12" s="230"/>
    </row>
    <row r="13" spans="2:102" ht="19.5" customHeight="1" thickBot="1">
      <c r="B13" s="451" t="s">
        <v>5</v>
      </c>
      <c r="C13" s="452"/>
      <c r="D13" s="453" t="s">
        <v>6</v>
      </c>
      <c r="E13" s="454"/>
      <c r="F13" s="454"/>
      <c r="G13" s="454"/>
      <c r="H13" s="454"/>
      <c r="I13" s="455"/>
      <c r="J13" s="456" t="s">
        <v>7</v>
      </c>
      <c r="K13" s="457"/>
      <c r="L13" s="457"/>
      <c r="M13" s="457"/>
      <c r="N13" s="458"/>
      <c r="O13" s="456" t="s">
        <v>222</v>
      </c>
      <c r="P13" s="457"/>
      <c r="Q13" s="457"/>
      <c r="R13" s="457"/>
      <c r="S13" s="457"/>
      <c r="T13" s="457"/>
      <c r="U13" s="457"/>
      <c r="V13" s="457"/>
      <c r="W13" s="457"/>
      <c r="X13" s="457"/>
      <c r="Y13" s="457"/>
      <c r="Z13" s="457"/>
      <c r="AA13" s="457"/>
      <c r="AB13" s="457"/>
      <c r="AC13" s="457"/>
      <c r="AD13" s="457"/>
      <c r="AE13" s="457"/>
      <c r="AF13" s="457"/>
      <c r="AG13" s="457"/>
      <c r="AH13" s="457"/>
      <c r="AI13" s="457"/>
      <c r="AJ13" s="457"/>
      <c r="AK13" s="457"/>
      <c r="AL13" s="457"/>
      <c r="AM13" s="457"/>
      <c r="AN13" s="457"/>
      <c r="AO13" s="457"/>
      <c r="AP13" s="457"/>
      <c r="AQ13" s="457"/>
      <c r="AR13" s="457"/>
      <c r="AS13" s="457"/>
      <c r="AT13" s="457"/>
      <c r="AU13" s="457"/>
      <c r="AV13" s="458"/>
      <c r="AW13" s="456" t="s">
        <v>9</v>
      </c>
      <c r="AX13" s="457"/>
      <c r="AY13" s="457"/>
      <c r="AZ13" s="457"/>
      <c r="BA13" s="458"/>
      <c r="BB13" s="456"/>
      <c r="BC13" s="459"/>
      <c r="BM13" s="193"/>
      <c r="BN13" s="193"/>
      <c r="BO13" s="193"/>
      <c r="BP13" s="193"/>
      <c r="BQ13" s="193"/>
      <c r="BR13" s="193"/>
      <c r="BS13" s="193"/>
      <c r="BT13" s="193"/>
      <c r="BU13" s="192"/>
      <c r="BV13" s="192"/>
      <c r="BW13" s="192"/>
      <c r="BX13" s="192"/>
      <c r="BY13" s="192"/>
      <c r="BZ13" s="192"/>
      <c r="CB13" s="192"/>
      <c r="CC13" s="233"/>
      <c r="CD13" s="233"/>
      <c r="CE13" s="233"/>
      <c r="CF13" s="233"/>
      <c r="CG13" s="233"/>
      <c r="CH13" s="192"/>
      <c r="CI13" s="192"/>
      <c r="CJ13" s="233"/>
      <c r="CK13" s="233"/>
      <c r="CL13" s="233"/>
      <c r="CM13" s="233"/>
      <c r="CN13" s="233"/>
      <c r="CO13" s="233"/>
      <c r="CP13" s="233"/>
      <c r="CQ13" s="233"/>
      <c r="CR13" s="233"/>
      <c r="CS13" s="191"/>
      <c r="CT13" s="191"/>
      <c r="CU13" s="191"/>
      <c r="CV13" s="191"/>
      <c r="CW13" s="191"/>
      <c r="CX13" s="191"/>
    </row>
    <row r="14" spans="2:102" ht="18" customHeight="1">
      <c r="B14" s="424">
        <v>1</v>
      </c>
      <c r="C14" s="425"/>
      <c r="D14" s="428">
        <v>3</v>
      </c>
      <c r="E14" s="417"/>
      <c r="F14" s="417"/>
      <c r="G14" s="417"/>
      <c r="H14" s="417"/>
      <c r="I14" s="418"/>
      <c r="J14" s="430">
        <v>0.7451388888888889</v>
      </c>
      <c r="K14" s="431"/>
      <c r="L14" s="431"/>
      <c r="M14" s="431"/>
      <c r="N14" s="432"/>
      <c r="O14" s="436" t="str">
        <f>IF(ISBLANK('Halbfinale 1-16'!$AZ$44),"",'Halbfinale 1-16'!$CB$44)</f>
        <v>SV Lippstadt 08</v>
      </c>
      <c r="P14" s="437"/>
      <c r="Q14" s="437"/>
      <c r="R14" s="437"/>
      <c r="S14" s="437"/>
      <c r="T14" s="437"/>
      <c r="U14" s="437"/>
      <c r="V14" s="437"/>
      <c r="W14" s="437"/>
      <c r="X14" s="437"/>
      <c r="Y14" s="437"/>
      <c r="Z14" s="437"/>
      <c r="AA14" s="437"/>
      <c r="AB14" s="437"/>
      <c r="AC14" s="437"/>
      <c r="AD14" s="437"/>
      <c r="AE14" s="234" t="s">
        <v>11</v>
      </c>
      <c r="AF14" s="437" t="str">
        <f>IF(ISBLANK('Halbfinale 1-16'!$AZ$48),"",'Halbfinale 1-16'!$CB$48)</f>
        <v>RW Oberhausen</v>
      </c>
      <c r="AG14" s="437"/>
      <c r="AH14" s="437"/>
      <c r="AI14" s="437"/>
      <c r="AJ14" s="437"/>
      <c r="AK14" s="437"/>
      <c r="AL14" s="437"/>
      <c r="AM14" s="437"/>
      <c r="AN14" s="437"/>
      <c r="AO14" s="437"/>
      <c r="AP14" s="437"/>
      <c r="AQ14" s="437"/>
      <c r="AR14" s="437"/>
      <c r="AS14" s="437"/>
      <c r="AT14" s="437"/>
      <c r="AU14" s="437"/>
      <c r="AV14" s="438"/>
      <c r="AW14" s="439">
        <v>2</v>
      </c>
      <c r="AX14" s="413"/>
      <c r="AY14" s="413" t="s">
        <v>12</v>
      </c>
      <c r="AZ14" s="413">
        <v>5</v>
      </c>
      <c r="BA14" s="415"/>
      <c r="BB14" s="417"/>
      <c r="BC14" s="418"/>
      <c r="BM14" s="193"/>
      <c r="BN14" s="193"/>
      <c r="BO14" s="193"/>
      <c r="BP14" s="193"/>
      <c r="BQ14" s="193"/>
      <c r="BR14" s="193"/>
      <c r="BS14" s="193"/>
      <c r="BT14" s="193"/>
      <c r="BU14" s="192"/>
      <c r="BV14" s="192"/>
      <c r="BW14" s="192"/>
      <c r="BX14" s="192"/>
      <c r="BY14" s="192"/>
      <c r="BZ14" s="192"/>
      <c r="CA14" s="235" t="str">
        <f>IF(ISBLANK($AZ$14)," ",IF($AW$14&lt;$AZ$14,$AF$14,IF($AZ$14&lt;$AW$14,$O$14)))</f>
        <v>RW Oberhausen</v>
      </c>
      <c r="CB14" s="235" t="str">
        <f>IF(ISBLANK($AZ$14)," ",IF($AW$14&gt;$AZ$14,$AF$14,IF($AZ$14&gt;$AW$14,$O$14)))</f>
        <v>SV Lippstadt 08</v>
      </c>
      <c r="CC14" s="237"/>
      <c r="CD14" s="237"/>
      <c r="CE14" s="237"/>
      <c r="CF14" s="237"/>
      <c r="CG14" s="237"/>
      <c r="CH14" s="237"/>
      <c r="CI14" s="237"/>
      <c r="CJ14" s="237"/>
      <c r="CK14" s="237"/>
      <c r="CL14" s="237"/>
      <c r="CM14" s="237"/>
      <c r="CN14" s="237"/>
      <c r="CO14" s="237"/>
      <c r="CP14" s="237"/>
      <c r="CQ14" s="233"/>
      <c r="CR14" s="233"/>
      <c r="CS14" s="191"/>
      <c r="CT14" s="191"/>
      <c r="CU14" s="191"/>
      <c r="CV14" s="191"/>
      <c r="CW14" s="191"/>
      <c r="CX14" s="191"/>
    </row>
    <row r="15" spans="2:102" ht="12" customHeight="1" thickBot="1">
      <c r="B15" s="426"/>
      <c r="C15" s="427"/>
      <c r="D15" s="429"/>
      <c r="E15" s="419"/>
      <c r="F15" s="419"/>
      <c r="G15" s="419"/>
      <c r="H15" s="419"/>
      <c r="I15" s="420"/>
      <c r="J15" s="433"/>
      <c r="K15" s="434"/>
      <c r="L15" s="434"/>
      <c r="M15" s="434"/>
      <c r="N15" s="435"/>
      <c r="O15" s="421" t="s">
        <v>129</v>
      </c>
      <c r="P15" s="422"/>
      <c r="Q15" s="422"/>
      <c r="R15" s="422"/>
      <c r="S15" s="422"/>
      <c r="T15" s="422"/>
      <c r="U15" s="422"/>
      <c r="V15" s="422"/>
      <c r="W15" s="422"/>
      <c r="X15" s="422"/>
      <c r="Y15" s="422"/>
      <c r="Z15" s="422"/>
      <c r="AA15" s="422"/>
      <c r="AB15" s="422"/>
      <c r="AC15" s="422"/>
      <c r="AD15" s="422"/>
      <c r="AE15" s="238"/>
      <c r="AF15" s="422" t="s">
        <v>130</v>
      </c>
      <c r="AG15" s="422"/>
      <c r="AH15" s="422"/>
      <c r="AI15" s="422"/>
      <c r="AJ15" s="422"/>
      <c r="AK15" s="422"/>
      <c r="AL15" s="422"/>
      <c r="AM15" s="422"/>
      <c r="AN15" s="422"/>
      <c r="AO15" s="422"/>
      <c r="AP15" s="422"/>
      <c r="AQ15" s="422"/>
      <c r="AR15" s="422"/>
      <c r="AS15" s="422"/>
      <c r="AT15" s="422"/>
      <c r="AU15" s="422"/>
      <c r="AV15" s="423"/>
      <c r="AW15" s="440"/>
      <c r="AX15" s="414"/>
      <c r="AY15" s="414"/>
      <c r="AZ15" s="414"/>
      <c r="BA15" s="416"/>
      <c r="BB15" s="419"/>
      <c r="BC15" s="420"/>
      <c r="BM15" s="193"/>
      <c r="BN15" s="193"/>
      <c r="BO15" s="193"/>
      <c r="BP15" s="193"/>
      <c r="BQ15" s="193"/>
      <c r="BR15" s="193"/>
      <c r="BS15" s="193"/>
      <c r="BT15" s="193"/>
      <c r="BU15" s="192"/>
      <c r="BV15" s="192"/>
      <c r="BW15" s="192"/>
      <c r="BX15" s="192"/>
      <c r="BY15" s="192"/>
      <c r="BZ15" s="192"/>
      <c r="CA15" s="235"/>
      <c r="CB15" s="235"/>
      <c r="CC15" s="233"/>
      <c r="CD15" s="233"/>
      <c r="CE15" s="233"/>
      <c r="CF15" s="233"/>
      <c r="CG15" s="233"/>
      <c r="CH15" s="192"/>
      <c r="CI15" s="192"/>
      <c r="CJ15" s="233"/>
      <c r="CK15" s="233"/>
      <c r="CL15" s="233"/>
      <c r="CM15" s="233"/>
      <c r="CN15" s="233"/>
      <c r="CO15" s="233"/>
      <c r="CP15" s="233"/>
      <c r="CQ15" s="233"/>
      <c r="CR15" s="233"/>
      <c r="CS15" s="191"/>
      <c r="CT15" s="191"/>
      <c r="CU15" s="191"/>
      <c r="CV15" s="191"/>
      <c r="CW15" s="191"/>
      <c r="CX15" s="191"/>
    </row>
    <row r="16" spans="65:102" ht="19.5" customHeight="1" thickBot="1">
      <c r="BM16" s="193"/>
      <c r="BN16" s="193"/>
      <c r="BO16" s="193"/>
      <c r="BP16" s="193"/>
      <c r="BQ16" s="193"/>
      <c r="BR16" s="193"/>
      <c r="BS16" s="193"/>
      <c r="BT16" s="193"/>
      <c r="BU16" s="192"/>
      <c r="BV16" s="192"/>
      <c r="BW16" s="192"/>
      <c r="BX16" s="192"/>
      <c r="BY16" s="192"/>
      <c r="BZ16" s="192"/>
      <c r="CA16" s="235"/>
      <c r="CB16" s="235"/>
      <c r="CC16" s="233"/>
      <c r="CD16" s="233"/>
      <c r="CE16" s="233"/>
      <c r="CF16" s="233"/>
      <c r="CG16" s="233"/>
      <c r="CH16" s="192"/>
      <c r="CI16" s="192"/>
      <c r="CJ16" s="233"/>
      <c r="CK16" s="233"/>
      <c r="CL16" s="233"/>
      <c r="CM16" s="233"/>
      <c r="CN16" s="233"/>
      <c r="CO16" s="233"/>
      <c r="CP16" s="233"/>
      <c r="CQ16" s="233"/>
      <c r="CR16" s="233"/>
      <c r="CS16" s="191"/>
      <c r="CT16" s="191"/>
      <c r="CU16" s="191"/>
      <c r="CV16" s="191"/>
      <c r="CW16" s="191"/>
      <c r="CX16" s="191"/>
    </row>
    <row r="17" spans="2:102" ht="19.5" customHeight="1" thickBot="1">
      <c r="B17" s="473" t="s">
        <v>5</v>
      </c>
      <c r="C17" s="474"/>
      <c r="D17" s="475" t="s">
        <v>6</v>
      </c>
      <c r="E17" s="476"/>
      <c r="F17" s="476"/>
      <c r="G17" s="476"/>
      <c r="H17" s="476"/>
      <c r="I17" s="477"/>
      <c r="J17" s="471" t="s">
        <v>7</v>
      </c>
      <c r="K17" s="478"/>
      <c r="L17" s="478"/>
      <c r="M17" s="478"/>
      <c r="N17" s="479"/>
      <c r="O17" s="471" t="s">
        <v>223</v>
      </c>
      <c r="P17" s="478"/>
      <c r="Q17" s="478"/>
      <c r="R17" s="478"/>
      <c r="S17" s="478"/>
      <c r="T17" s="478"/>
      <c r="U17" s="478"/>
      <c r="V17" s="478"/>
      <c r="W17" s="478"/>
      <c r="X17" s="478"/>
      <c r="Y17" s="478"/>
      <c r="Z17" s="478"/>
      <c r="AA17" s="478"/>
      <c r="AB17" s="478"/>
      <c r="AC17" s="478"/>
      <c r="AD17" s="478"/>
      <c r="AE17" s="478"/>
      <c r="AF17" s="478"/>
      <c r="AG17" s="478"/>
      <c r="AH17" s="478"/>
      <c r="AI17" s="478"/>
      <c r="AJ17" s="478"/>
      <c r="AK17" s="478"/>
      <c r="AL17" s="478"/>
      <c r="AM17" s="478"/>
      <c r="AN17" s="478"/>
      <c r="AO17" s="478"/>
      <c r="AP17" s="478"/>
      <c r="AQ17" s="478"/>
      <c r="AR17" s="478"/>
      <c r="AS17" s="478"/>
      <c r="AT17" s="478"/>
      <c r="AU17" s="478"/>
      <c r="AV17" s="479"/>
      <c r="AW17" s="471" t="s">
        <v>9</v>
      </c>
      <c r="AX17" s="478"/>
      <c r="AY17" s="478"/>
      <c r="AZ17" s="478"/>
      <c r="BA17" s="479"/>
      <c r="BB17" s="471"/>
      <c r="BC17" s="472"/>
      <c r="BM17" s="193"/>
      <c r="BN17" s="193"/>
      <c r="BO17" s="193"/>
      <c r="BP17" s="193"/>
      <c r="BQ17" s="193"/>
      <c r="BR17" s="193"/>
      <c r="BS17" s="193"/>
      <c r="BT17" s="193"/>
      <c r="BU17" s="192"/>
      <c r="BV17" s="192"/>
      <c r="BW17" s="192"/>
      <c r="BX17" s="192"/>
      <c r="BY17" s="192"/>
      <c r="BZ17" s="192"/>
      <c r="CA17" s="235"/>
      <c r="CB17" s="235"/>
      <c r="CC17" s="233"/>
      <c r="CD17" s="233"/>
      <c r="CE17" s="233"/>
      <c r="CF17" s="233"/>
      <c r="CG17" s="233"/>
      <c r="CH17" s="192"/>
      <c r="CI17" s="192"/>
      <c r="CJ17" s="233"/>
      <c r="CK17" s="233"/>
      <c r="CL17" s="233"/>
      <c r="CM17" s="233"/>
      <c r="CN17" s="233"/>
      <c r="CO17" s="233"/>
      <c r="CP17" s="233"/>
      <c r="CQ17" s="233"/>
      <c r="CR17" s="233"/>
      <c r="CS17" s="191"/>
      <c r="CT17" s="191"/>
      <c r="CU17" s="191"/>
      <c r="CV17" s="191"/>
      <c r="CW17" s="191"/>
      <c r="CX17" s="191"/>
    </row>
    <row r="18" spans="2:102" ht="18" customHeight="1">
      <c r="B18" s="424">
        <v>1</v>
      </c>
      <c r="C18" s="425"/>
      <c r="D18" s="428">
        <v>4</v>
      </c>
      <c r="E18" s="417"/>
      <c r="F18" s="417"/>
      <c r="G18" s="417"/>
      <c r="H18" s="417"/>
      <c r="I18" s="418"/>
      <c r="J18" s="430">
        <v>0.7451388888888889</v>
      </c>
      <c r="K18" s="431"/>
      <c r="L18" s="431"/>
      <c r="M18" s="431"/>
      <c r="N18" s="432"/>
      <c r="O18" s="436" t="str">
        <f>IF(ISBLANK('Halbfinale 1-16'!$AZ$44),"",'Halbfinale 1-16'!$CA$44)</f>
        <v>Stuttgarter Kickers</v>
      </c>
      <c r="P18" s="437"/>
      <c r="Q18" s="437"/>
      <c r="R18" s="437"/>
      <c r="S18" s="437"/>
      <c r="T18" s="437"/>
      <c r="U18" s="437"/>
      <c r="V18" s="437"/>
      <c r="W18" s="437"/>
      <c r="X18" s="437"/>
      <c r="Y18" s="437"/>
      <c r="Z18" s="437"/>
      <c r="AA18" s="437"/>
      <c r="AB18" s="437"/>
      <c r="AC18" s="437"/>
      <c r="AD18" s="437"/>
      <c r="AE18" s="234" t="s">
        <v>11</v>
      </c>
      <c r="AF18" s="437" t="str">
        <f>IF(ISBLANK('Halbfinale 1-16'!$AZ$48),"",'Halbfinale 1-16'!$CA$48)</f>
        <v>SC Verl I</v>
      </c>
      <c r="AG18" s="437"/>
      <c r="AH18" s="437"/>
      <c r="AI18" s="437"/>
      <c r="AJ18" s="437"/>
      <c r="AK18" s="437"/>
      <c r="AL18" s="437"/>
      <c r="AM18" s="437"/>
      <c r="AN18" s="437"/>
      <c r="AO18" s="437"/>
      <c r="AP18" s="437"/>
      <c r="AQ18" s="437"/>
      <c r="AR18" s="437"/>
      <c r="AS18" s="437"/>
      <c r="AT18" s="437"/>
      <c r="AU18" s="437"/>
      <c r="AV18" s="438"/>
      <c r="AW18" s="439">
        <v>2</v>
      </c>
      <c r="AX18" s="413"/>
      <c r="AY18" s="413" t="s">
        <v>12</v>
      </c>
      <c r="AZ18" s="413">
        <v>0</v>
      </c>
      <c r="BA18" s="415"/>
      <c r="BB18" s="417"/>
      <c r="BC18" s="418"/>
      <c r="BM18" s="193"/>
      <c r="BN18" s="193"/>
      <c r="BO18" s="193"/>
      <c r="BP18" s="193"/>
      <c r="BQ18" s="193"/>
      <c r="BR18" s="193"/>
      <c r="BS18" s="193"/>
      <c r="BT18" s="193"/>
      <c r="BU18" s="192"/>
      <c r="BV18" s="192"/>
      <c r="BW18" s="192"/>
      <c r="BX18" s="192"/>
      <c r="BY18" s="192"/>
      <c r="BZ18" s="192"/>
      <c r="CA18" s="235" t="str">
        <f>IF(ISBLANK($AZ$18)," ",IF($AW$18&lt;$AZ$18,$AF$18,IF($AZ$18&lt;$AW$18,$O$18)))</f>
        <v>Stuttgarter Kickers</v>
      </c>
      <c r="CB18" s="235" t="str">
        <f>IF(ISBLANK($AZ$18)," ",IF($AW$18&gt;$AZ$18,$AF$18,IF($AZ$18&gt;$AW$18,$O$18)))</f>
        <v>SC Verl I</v>
      </c>
      <c r="CC18" s="233"/>
      <c r="CD18" s="233"/>
      <c r="CE18" s="233"/>
      <c r="CF18" s="233"/>
      <c r="CG18" s="233"/>
      <c r="CH18" s="192"/>
      <c r="CI18" s="192"/>
      <c r="CJ18" s="233"/>
      <c r="CK18" s="233"/>
      <c r="CL18" s="233"/>
      <c r="CM18" s="233"/>
      <c r="CN18" s="233"/>
      <c r="CO18" s="233"/>
      <c r="CP18" s="233"/>
      <c r="CQ18" s="233"/>
      <c r="CR18" s="233"/>
      <c r="CS18" s="191"/>
      <c r="CT18" s="191"/>
      <c r="CU18" s="191"/>
      <c r="CV18" s="191"/>
      <c r="CW18" s="191"/>
      <c r="CX18" s="191"/>
    </row>
    <row r="19" spans="2:102" ht="12" customHeight="1" thickBot="1">
      <c r="B19" s="426"/>
      <c r="C19" s="427"/>
      <c r="D19" s="429"/>
      <c r="E19" s="419"/>
      <c r="F19" s="419"/>
      <c r="G19" s="419"/>
      <c r="H19" s="419"/>
      <c r="I19" s="420"/>
      <c r="J19" s="433"/>
      <c r="K19" s="434"/>
      <c r="L19" s="434"/>
      <c r="M19" s="434"/>
      <c r="N19" s="435"/>
      <c r="O19" s="421" t="s">
        <v>131</v>
      </c>
      <c r="P19" s="422"/>
      <c r="Q19" s="422"/>
      <c r="R19" s="422"/>
      <c r="S19" s="422"/>
      <c r="T19" s="422"/>
      <c r="U19" s="422"/>
      <c r="V19" s="422"/>
      <c r="W19" s="422"/>
      <c r="X19" s="422"/>
      <c r="Y19" s="422"/>
      <c r="Z19" s="422"/>
      <c r="AA19" s="422"/>
      <c r="AB19" s="422"/>
      <c r="AC19" s="422"/>
      <c r="AD19" s="422"/>
      <c r="AE19" s="238"/>
      <c r="AF19" s="422" t="s">
        <v>132</v>
      </c>
      <c r="AG19" s="422"/>
      <c r="AH19" s="422"/>
      <c r="AI19" s="422"/>
      <c r="AJ19" s="422"/>
      <c r="AK19" s="422"/>
      <c r="AL19" s="422"/>
      <c r="AM19" s="422"/>
      <c r="AN19" s="422"/>
      <c r="AO19" s="422"/>
      <c r="AP19" s="422"/>
      <c r="AQ19" s="422"/>
      <c r="AR19" s="422"/>
      <c r="AS19" s="422"/>
      <c r="AT19" s="422"/>
      <c r="AU19" s="422"/>
      <c r="AV19" s="423"/>
      <c r="AW19" s="440"/>
      <c r="AX19" s="414"/>
      <c r="AY19" s="414"/>
      <c r="AZ19" s="414"/>
      <c r="BA19" s="416"/>
      <c r="BB19" s="419"/>
      <c r="BC19" s="420"/>
      <c r="BM19" s="193"/>
      <c r="BN19" s="193"/>
      <c r="BO19" s="193"/>
      <c r="BP19" s="193"/>
      <c r="BQ19" s="193"/>
      <c r="BR19" s="193"/>
      <c r="BS19" s="193"/>
      <c r="BT19" s="193"/>
      <c r="BU19" s="192"/>
      <c r="BV19" s="192"/>
      <c r="BW19" s="192"/>
      <c r="BX19" s="192"/>
      <c r="BY19" s="192"/>
      <c r="BZ19" s="192"/>
      <c r="CA19" s="235"/>
      <c r="CB19" s="192"/>
      <c r="CC19" s="233"/>
      <c r="CD19" s="233"/>
      <c r="CE19" s="233"/>
      <c r="CF19" s="233"/>
      <c r="CG19" s="233"/>
      <c r="CH19" s="192"/>
      <c r="CI19" s="192"/>
      <c r="CJ19" s="233"/>
      <c r="CK19" s="233"/>
      <c r="CL19" s="233"/>
      <c r="CM19" s="233"/>
      <c r="CN19" s="233"/>
      <c r="CO19" s="233"/>
      <c r="CP19" s="233"/>
      <c r="CQ19" s="233"/>
      <c r="CR19" s="233"/>
      <c r="CS19" s="191"/>
      <c r="CT19" s="191"/>
      <c r="CU19" s="191"/>
      <c r="CV19" s="191"/>
      <c r="CW19" s="191"/>
      <c r="CX19" s="191"/>
    </row>
    <row r="20" spans="2:102" ht="19.5" customHeight="1" thickBot="1">
      <c r="B20" s="470"/>
      <c r="C20" s="470"/>
      <c r="D20" s="470"/>
      <c r="E20" s="470"/>
      <c r="F20" s="470"/>
      <c r="G20" s="470"/>
      <c r="H20" s="470"/>
      <c r="I20" s="470"/>
      <c r="J20" s="470"/>
      <c r="K20" s="470"/>
      <c r="L20" s="470"/>
      <c r="M20" s="470"/>
      <c r="N20" s="470"/>
      <c r="O20" s="470"/>
      <c r="P20" s="470"/>
      <c r="Q20" s="470"/>
      <c r="R20" s="470"/>
      <c r="S20" s="470"/>
      <c r="T20" s="470"/>
      <c r="U20" s="470"/>
      <c r="V20" s="470"/>
      <c r="W20" s="470"/>
      <c r="X20" s="470"/>
      <c r="Y20" s="470"/>
      <c r="Z20" s="470"/>
      <c r="AA20" s="470"/>
      <c r="AB20" s="470"/>
      <c r="AC20" s="470"/>
      <c r="AD20" s="470"/>
      <c r="AE20" s="470"/>
      <c r="AF20" s="470"/>
      <c r="AG20" s="470"/>
      <c r="AH20" s="470"/>
      <c r="AI20" s="470"/>
      <c r="AJ20" s="470"/>
      <c r="AK20" s="470"/>
      <c r="AL20" s="470"/>
      <c r="AM20" s="470"/>
      <c r="AN20" s="470"/>
      <c r="AO20" s="470"/>
      <c r="AP20" s="470"/>
      <c r="AQ20" s="470"/>
      <c r="AR20" s="470"/>
      <c r="AS20" s="470"/>
      <c r="AT20" s="470"/>
      <c r="AU20" s="470"/>
      <c r="AV20" s="470"/>
      <c r="AW20" s="470"/>
      <c r="AX20" s="470"/>
      <c r="AY20" s="470"/>
      <c r="AZ20" s="470"/>
      <c r="BA20" s="470"/>
      <c r="BB20" s="470"/>
      <c r="BC20" s="470"/>
      <c r="BM20" s="193"/>
      <c r="BN20" s="193"/>
      <c r="BO20" s="193"/>
      <c r="BP20" s="193"/>
      <c r="BQ20" s="193"/>
      <c r="BR20" s="193"/>
      <c r="BS20" s="193"/>
      <c r="BT20" s="193"/>
      <c r="BU20" s="192"/>
      <c r="BV20" s="192"/>
      <c r="BW20" s="192"/>
      <c r="BX20" s="192"/>
      <c r="BY20" s="192"/>
      <c r="BZ20" s="192"/>
      <c r="CA20" s="235"/>
      <c r="CB20" s="192"/>
      <c r="CC20" s="233"/>
      <c r="CD20" s="233"/>
      <c r="CE20" s="233"/>
      <c r="CF20" s="233"/>
      <c r="CG20" s="233"/>
      <c r="CH20" s="192"/>
      <c r="CI20" s="192"/>
      <c r="CJ20" s="233"/>
      <c r="CK20" s="233"/>
      <c r="CL20" s="233"/>
      <c r="CM20" s="233"/>
      <c r="CN20" s="233"/>
      <c r="CO20" s="233"/>
      <c r="CP20" s="233"/>
      <c r="CQ20" s="233"/>
      <c r="CR20" s="233"/>
      <c r="CS20" s="191"/>
      <c r="CT20" s="191"/>
      <c r="CU20" s="191"/>
      <c r="CV20" s="191"/>
      <c r="CW20" s="191"/>
      <c r="CX20" s="191"/>
    </row>
    <row r="21" spans="2:102" ht="19.5" customHeight="1" thickBot="1">
      <c r="B21" s="441" t="s">
        <v>5</v>
      </c>
      <c r="C21" s="442"/>
      <c r="D21" s="443" t="s">
        <v>6</v>
      </c>
      <c r="E21" s="444"/>
      <c r="F21" s="444"/>
      <c r="G21" s="444"/>
      <c r="H21" s="444"/>
      <c r="I21" s="445"/>
      <c r="J21" s="446" t="s">
        <v>7</v>
      </c>
      <c r="K21" s="447"/>
      <c r="L21" s="447"/>
      <c r="M21" s="447"/>
      <c r="N21" s="448"/>
      <c r="O21" s="446" t="s">
        <v>37</v>
      </c>
      <c r="P21" s="447"/>
      <c r="Q21" s="447"/>
      <c r="R21" s="447"/>
      <c r="S21" s="447"/>
      <c r="T21" s="447"/>
      <c r="U21" s="447"/>
      <c r="V21" s="447"/>
      <c r="W21" s="447"/>
      <c r="X21" s="447"/>
      <c r="Y21" s="447"/>
      <c r="Z21" s="447"/>
      <c r="AA21" s="447"/>
      <c r="AB21" s="447"/>
      <c r="AC21" s="447"/>
      <c r="AD21" s="447"/>
      <c r="AE21" s="447"/>
      <c r="AF21" s="447"/>
      <c r="AG21" s="447"/>
      <c r="AH21" s="447"/>
      <c r="AI21" s="447"/>
      <c r="AJ21" s="447"/>
      <c r="AK21" s="447"/>
      <c r="AL21" s="447"/>
      <c r="AM21" s="447"/>
      <c r="AN21" s="447"/>
      <c r="AO21" s="447"/>
      <c r="AP21" s="447"/>
      <c r="AQ21" s="447"/>
      <c r="AR21" s="447"/>
      <c r="AS21" s="447"/>
      <c r="AT21" s="447"/>
      <c r="AU21" s="447"/>
      <c r="AV21" s="448"/>
      <c r="AW21" s="446" t="s">
        <v>9</v>
      </c>
      <c r="AX21" s="447"/>
      <c r="AY21" s="447"/>
      <c r="AZ21" s="447"/>
      <c r="BA21" s="448"/>
      <c r="BB21" s="446"/>
      <c r="BC21" s="449"/>
      <c r="BM21" s="193"/>
      <c r="BN21" s="193"/>
      <c r="BO21" s="193"/>
      <c r="BP21" s="193"/>
      <c r="BQ21" s="193"/>
      <c r="BR21" s="193"/>
      <c r="BS21" s="193"/>
      <c r="BT21" s="193"/>
      <c r="BU21" s="192"/>
      <c r="BV21" s="192"/>
      <c r="BW21" s="192"/>
      <c r="BX21" s="192"/>
      <c r="BY21" s="192"/>
      <c r="BZ21" s="192"/>
      <c r="CA21" s="235"/>
      <c r="CB21" s="192"/>
      <c r="CC21" s="233"/>
      <c r="CD21" s="233"/>
      <c r="CE21" s="233"/>
      <c r="CF21" s="233"/>
      <c r="CG21" s="233"/>
      <c r="CH21" s="192"/>
      <c r="CI21" s="192"/>
      <c r="CJ21" s="233"/>
      <c r="CK21" s="233"/>
      <c r="CL21" s="233"/>
      <c r="CM21" s="233"/>
      <c r="CN21" s="233"/>
      <c r="CO21" s="233"/>
      <c r="CP21" s="233"/>
      <c r="CQ21" s="233"/>
      <c r="CR21" s="233"/>
      <c r="CS21" s="191"/>
      <c r="CT21" s="191"/>
      <c r="CU21" s="191"/>
      <c r="CV21" s="191"/>
      <c r="CW21" s="191"/>
      <c r="CX21" s="191"/>
    </row>
    <row r="22" spans="2:102" ht="18" customHeight="1">
      <c r="B22" s="424">
        <v>1</v>
      </c>
      <c r="C22" s="425"/>
      <c r="D22" s="428">
        <v>6</v>
      </c>
      <c r="E22" s="417"/>
      <c r="F22" s="417"/>
      <c r="G22" s="417"/>
      <c r="H22" s="417"/>
      <c r="I22" s="418"/>
      <c r="J22" s="430">
        <v>0.7576388888888889</v>
      </c>
      <c r="K22" s="431"/>
      <c r="L22" s="431"/>
      <c r="M22" s="431"/>
      <c r="N22" s="432"/>
      <c r="O22" s="436" t="str">
        <f>IF(ISBLANK('Halbfinale 1-16'!$AZ$34),"",'Halbfinale 1-16'!$CB$34)</f>
        <v>Fortuna Düsseldorf</v>
      </c>
      <c r="P22" s="437"/>
      <c r="Q22" s="437"/>
      <c r="R22" s="437"/>
      <c r="S22" s="437"/>
      <c r="T22" s="437"/>
      <c r="U22" s="437"/>
      <c r="V22" s="437"/>
      <c r="W22" s="437"/>
      <c r="X22" s="437"/>
      <c r="Y22" s="437"/>
      <c r="Z22" s="437"/>
      <c r="AA22" s="437"/>
      <c r="AB22" s="437"/>
      <c r="AC22" s="437"/>
      <c r="AD22" s="437"/>
      <c r="AE22" s="234" t="s">
        <v>11</v>
      </c>
      <c r="AF22" s="437" t="str">
        <f>IF(ISBLANK('Halbfinale 1-16'!$AZ$38),"",'Halbfinale 1-16'!$CB$38)</f>
        <v>Korona Kielce (PL)</v>
      </c>
      <c r="AG22" s="437"/>
      <c r="AH22" s="437"/>
      <c r="AI22" s="437"/>
      <c r="AJ22" s="437"/>
      <c r="AK22" s="437"/>
      <c r="AL22" s="437"/>
      <c r="AM22" s="437"/>
      <c r="AN22" s="437"/>
      <c r="AO22" s="437"/>
      <c r="AP22" s="437"/>
      <c r="AQ22" s="437"/>
      <c r="AR22" s="437"/>
      <c r="AS22" s="437"/>
      <c r="AT22" s="437"/>
      <c r="AU22" s="437"/>
      <c r="AV22" s="438"/>
      <c r="AW22" s="439">
        <v>3</v>
      </c>
      <c r="AX22" s="413"/>
      <c r="AY22" s="413" t="s">
        <v>12</v>
      </c>
      <c r="AZ22" s="413">
        <v>4</v>
      </c>
      <c r="BA22" s="415"/>
      <c r="BB22" s="417"/>
      <c r="BC22" s="418"/>
      <c r="BM22" s="193"/>
      <c r="BN22" s="193"/>
      <c r="BO22" s="193"/>
      <c r="BP22" s="193"/>
      <c r="BQ22" s="193"/>
      <c r="BR22" s="193"/>
      <c r="BS22" s="193"/>
      <c r="BT22" s="193"/>
      <c r="BU22" s="192"/>
      <c r="BV22" s="192"/>
      <c r="BW22" s="192"/>
      <c r="BX22" s="192"/>
      <c r="BY22" s="192"/>
      <c r="BZ22" s="192"/>
      <c r="CA22" s="235" t="str">
        <f>IF(ISBLANK($AZ$22)," ",IF($AW$22&lt;$AZ$22,$AF$22,IF($AZ$22&lt;$AW$22,$O$22)))</f>
        <v>Korona Kielce (PL)</v>
      </c>
      <c r="CB22" s="235" t="str">
        <f>IF(ISBLANK($AZ$22)," ",IF($AW$22&gt;$AZ$22,$AF$22,IF($AZ$22&gt;$AW$22,$O$22)))</f>
        <v>Fortuna Düsseldorf</v>
      </c>
      <c r="CC22" s="233"/>
      <c r="CD22" s="233"/>
      <c r="CE22" s="233"/>
      <c r="CF22" s="233"/>
      <c r="CG22" s="233"/>
      <c r="CH22" s="192"/>
      <c r="CI22" s="192"/>
      <c r="CJ22" s="233"/>
      <c r="CK22" s="233"/>
      <c r="CL22" s="233"/>
      <c r="CM22" s="233"/>
      <c r="CN22" s="233"/>
      <c r="CO22" s="233"/>
      <c r="CP22" s="233"/>
      <c r="CQ22" s="233"/>
      <c r="CR22" s="233"/>
      <c r="CS22" s="191"/>
      <c r="CT22" s="191"/>
      <c r="CU22" s="191"/>
      <c r="CV22" s="191"/>
      <c r="CW22" s="191"/>
      <c r="CX22" s="191"/>
    </row>
    <row r="23" spans="2:102" ht="12" customHeight="1" thickBot="1">
      <c r="B23" s="426"/>
      <c r="C23" s="427"/>
      <c r="D23" s="429"/>
      <c r="E23" s="419"/>
      <c r="F23" s="419"/>
      <c r="G23" s="419"/>
      <c r="H23" s="419"/>
      <c r="I23" s="420"/>
      <c r="J23" s="433"/>
      <c r="K23" s="434"/>
      <c r="L23" s="434"/>
      <c r="M23" s="434"/>
      <c r="N23" s="435"/>
      <c r="O23" s="421" t="s">
        <v>133</v>
      </c>
      <c r="P23" s="422"/>
      <c r="Q23" s="422"/>
      <c r="R23" s="422"/>
      <c r="S23" s="422"/>
      <c r="T23" s="422"/>
      <c r="U23" s="422"/>
      <c r="V23" s="422"/>
      <c r="W23" s="422"/>
      <c r="X23" s="422"/>
      <c r="Y23" s="422"/>
      <c r="Z23" s="422"/>
      <c r="AA23" s="422"/>
      <c r="AB23" s="422"/>
      <c r="AC23" s="422"/>
      <c r="AD23" s="422"/>
      <c r="AE23" s="238"/>
      <c r="AF23" s="422" t="s">
        <v>134</v>
      </c>
      <c r="AG23" s="422"/>
      <c r="AH23" s="422"/>
      <c r="AI23" s="422"/>
      <c r="AJ23" s="422"/>
      <c r="AK23" s="422"/>
      <c r="AL23" s="422"/>
      <c r="AM23" s="422"/>
      <c r="AN23" s="422"/>
      <c r="AO23" s="422"/>
      <c r="AP23" s="422"/>
      <c r="AQ23" s="422"/>
      <c r="AR23" s="422"/>
      <c r="AS23" s="422"/>
      <c r="AT23" s="422"/>
      <c r="AU23" s="422"/>
      <c r="AV23" s="423"/>
      <c r="AW23" s="440"/>
      <c r="AX23" s="414"/>
      <c r="AY23" s="414"/>
      <c r="AZ23" s="414"/>
      <c r="BA23" s="416"/>
      <c r="BB23" s="419"/>
      <c r="BC23" s="420"/>
      <c r="BM23" s="193"/>
      <c r="BN23" s="193"/>
      <c r="BO23" s="193"/>
      <c r="BP23" s="193"/>
      <c r="BQ23" s="193"/>
      <c r="BR23" s="193"/>
      <c r="BS23" s="193"/>
      <c r="BT23" s="193"/>
      <c r="BU23" s="192"/>
      <c r="BV23" s="192"/>
      <c r="BW23" s="192"/>
      <c r="BX23" s="192"/>
      <c r="BY23" s="192"/>
      <c r="BZ23" s="192"/>
      <c r="CA23" s="235"/>
      <c r="CB23" s="192"/>
      <c r="CC23" s="233"/>
      <c r="CD23" s="233"/>
      <c r="CE23" s="233"/>
      <c r="CF23" s="233"/>
      <c r="CG23" s="233"/>
      <c r="CH23" s="192"/>
      <c r="CI23" s="192"/>
      <c r="CJ23" s="233"/>
      <c r="CK23" s="233"/>
      <c r="CL23" s="233"/>
      <c r="CM23" s="233"/>
      <c r="CN23" s="233"/>
      <c r="CO23" s="233"/>
      <c r="CP23" s="233"/>
      <c r="CQ23" s="233"/>
      <c r="CR23" s="233"/>
      <c r="CS23" s="191"/>
      <c r="CT23" s="191"/>
      <c r="CU23" s="191"/>
      <c r="CV23" s="191"/>
      <c r="CW23" s="191"/>
      <c r="CX23" s="191"/>
    </row>
    <row r="24" spans="65:102" ht="19.5" customHeight="1" thickBot="1">
      <c r="BM24" s="193"/>
      <c r="BN24" s="193"/>
      <c r="BO24" s="193"/>
      <c r="BP24" s="193"/>
      <c r="BQ24" s="193"/>
      <c r="BR24" s="193"/>
      <c r="BS24" s="193"/>
      <c r="BT24" s="193"/>
      <c r="BU24" s="192"/>
      <c r="BV24" s="192"/>
      <c r="BW24" s="192"/>
      <c r="BX24" s="192"/>
      <c r="BY24" s="192"/>
      <c r="BZ24" s="192"/>
      <c r="CA24" s="235"/>
      <c r="CB24" s="192"/>
      <c r="CC24" s="233"/>
      <c r="CD24" s="233"/>
      <c r="CE24" s="233"/>
      <c r="CF24" s="233"/>
      <c r="CG24" s="233"/>
      <c r="CH24" s="192"/>
      <c r="CI24" s="192"/>
      <c r="CJ24" s="233"/>
      <c r="CK24" s="233"/>
      <c r="CL24" s="233"/>
      <c r="CM24" s="233"/>
      <c r="CN24" s="233"/>
      <c r="CO24" s="233"/>
      <c r="CP24" s="233"/>
      <c r="CQ24" s="233"/>
      <c r="CR24" s="233"/>
      <c r="CS24" s="191"/>
      <c r="CT24" s="191"/>
      <c r="CU24" s="191"/>
      <c r="CV24" s="191"/>
      <c r="CW24" s="191"/>
      <c r="CX24" s="191"/>
    </row>
    <row r="25" spans="2:102" ht="19.5" customHeight="1" thickBot="1">
      <c r="B25" s="463" t="s">
        <v>5</v>
      </c>
      <c r="C25" s="464"/>
      <c r="D25" s="465" t="s">
        <v>6</v>
      </c>
      <c r="E25" s="466"/>
      <c r="F25" s="466"/>
      <c r="G25" s="466"/>
      <c r="H25" s="466"/>
      <c r="I25" s="467"/>
      <c r="J25" s="461" t="s">
        <v>7</v>
      </c>
      <c r="K25" s="468"/>
      <c r="L25" s="468"/>
      <c r="M25" s="468"/>
      <c r="N25" s="469"/>
      <c r="O25" s="461" t="s">
        <v>38</v>
      </c>
      <c r="P25" s="468"/>
      <c r="Q25" s="468"/>
      <c r="R25" s="468"/>
      <c r="S25" s="468"/>
      <c r="T25" s="468"/>
      <c r="U25" s="468"/>
      <c r="V25" s="468"/>
      <c r="W25" s="468"/>
      <c r="X25" s="468"/>
      <c r="Y25" s="468"/>
      <c r="Z25" s="468"/>
      <c r="AA25" s="468"/>
      <c r="AB25" s="468"/>
      <c r="AC25" s="468"/>
      <c r="AD25" s="468"/>
      <c r="AE25" s="468"/>
      <c r="AF25" s="468"/>
      <c r="AG25" s="468"/>
      <c r="AH25" s="468"/>
      <c r="AI25" s="468"/>
      <c r="AJ25" s="468"/>
      <c r="AK25" s="468"/>
      <c r="AL25" s="468"/>
      <c r="AM25" s="468"/>
      <c r="AN25" s="468"/>
      <c r="AO25" s="468"/>
      <c r="AP25" s="468"/>
      <c r="AQ25" s="468"/>
      <c r="AR25" s="468"/>
      <c r="AS25" s="468"/>
      <c r="AT25" s="468"/>
      <c r="AU25" s="468"/>
      <c r="AV25" s="469"/>
      <c r="AW25" s="461" t="s">
        <v>9</v>
      </c>
      <c r="AX25" s="468"/>
      <c r="AY25" s="468"/>
      <c r="AZ25" s="468"/>
      <c r="BA25" s="469"/>
      <c r="BB25" s="461"/>
      <c r="BC25" s="462"/>
      <c r="BM25" s="193"/>
      <c r="BN25" s="193"/>
      <c r="BO25" s="193"/>
      <c r="BP25" s="193"/>
      <c r="BQ25" s="193"/>
      <c r="BR25" s="193"/>
      <c r="BS25" s="193"/>
      <c r="BT25" s="193"/>
      <c r="BU25" s="192"/>
      <c r="BV25" s="192"/>
      <c r="BW25" s="192"/>
      <c r="BX25" s="192"/>
      <c r="BY25" s="192"/>
      <c r="BZ25" s="192"/>
      <c r="CA25" s="235"/>
      <c r="CB25" s="192"/>
      <c r="CC25" s="233"/>
      <c r="CD25" s="233"/>
      <c r="CE25" s="233"/>
      <c r="CF25" s="233"/>
      <c r="CG25" s="233"/>
      <c r="CH25" s="192"/>
      <c r="CI25" s="192"/>
      <c r="CJ25" s="233"/>
      <c r="CK25" s="233"/>
      <c r="CL25" s="233"/>
      <c r="CM25" s="233"/>
      <c r="CN25" s="233"/>
      <c r="CO25" s="233"/>
      <c r="CP25" s="233"/>
      <c r="CQ25" s="233"/>
      <c r="CR25" s="233"/>
      <c r="CS25" s="191"/>
      <c r="CT25" s="191"/>
      <c r="CU25" s="191"/>
      <c r="CV25" s="191"/>
      <c r="CW25" s="191"/>
      <c r="CX25" s="191"/>
    </row>
    <row r="26" spans="2:102" ht="18" customHeight="1">
      <c r="B26" s="424">
        <v>1</v>
      </c>
      <c r="C26" s="425"/>
      <c r="D26" s="428">
        <v>5</v>
      </c>
      <c r="E26" s="417"/>
      <c r="F26" s="417"/>
      <c r="G26" s="417"/>
      <c r="H26" s="417"/>
      <c r="I26" s="418"/>
      <c r="J26" s="430">
        <v>0.7576388888888889</v>
      </c>
      <c r="K26" s="431"/>
      <c r="L26" s="431"/>
      <c r="M26" s="431"/>
      <c r="N26" s="432"/>
      <c r="O26" s="436" t="str">
        <f>IF(ISBLANK('Halbfinale 1-16'!$AZ$34),"",'Halbfinale 1-16'!$CA$34)</f>
        <v>SG Wattenscheid 09</v>
      </c>
      <c r="P26" s="437"/>
      <c r="Q26" s="437"/>
      <c r="R26" s="437"/>
      <c r="S26" s="437"/>
      <c r="T26" s="437"/>
      <c r="U26" s="437"/>
      <c r="V26" s="437"/>
      <c r="W26" s="437"/>
      <c r="X26" s="437"/>
      <c r="Y26" s="437"/>
      <c r="Z26" s="437"/>
      <c r="AA26" s="437"/>
      <c r="AB26" s="437"/>
      <c r="AC26" s="437"/>
      <c r="AD26" s="437"/>
      <c r="AE26" s="234" t="s">
        <v>11</v>
      </c>
      <c r="AF26" s="437" t="str">
        <f>IF(ISBLANK('Halbfinale 1-16'!$AZ$38),"",'Halbfinale 1-16'!$CA$38)</f>
        <v>DSC Wanne Eickel</v>
      </c>
      <c r="AG26" s="437"/>
      <c r="AH26" s="437"/>
      <c r="AI26" s="437"/>
      <c r="AJ26" s="437"/>
      <c r="AK26" s="437"/>
      <c r="AL26" s="437"/>
      <c r="AM26" s="437"/>
      <c r="AN26" s="437"/>
      <c r="AO26" s="437"/>
      <c r="AP26" s="437"/>
      <c r="AQ26" s="437"/>
      <c r="AR26" s="437"/>
      <c r="AS26" s="437"/>
      <c r="AT26" s="437"/>
      <c r="AU26" s="437"/>
      <c r="AV26" s="438"/>
      <c r="AW26" s="439">
        <v>2</v>
      </c>
      <c r="AX26" s="413"/>
      <c r="AY26" s="413" t="s">
        <v>12</v>
      </c>
      <c r="AZ26" s="413">
        <v>0</v>
      </c>
      <c r="BA26" s="415"/>
      <c r="BB26" s="417"/>
      <c r="BC26" s="418"/>
      <c r="BM26" s="193"/>
      <c r="BN26" s="193"/>
      <c r="BO26" s="193"/>
      <c r="BP26" s="193"/>
      <c r="BQ26" s="193"/>
      <c r="BR26" s="193"/>
      <c r="BS26" s="193"/>
      <c r="BT26" s="193"/>
      <c r="BU26" s="192"/>
      <c r="BV26" s="192"/>
      <c r="BW26" s="192"/>
      <c r="BX26" s="192"/>
      <c r="BY26" s="192"/>
      <c r="BZ26" s="192"/>
      <c r="CA26" s="235" t="str">
        <f>IF(ISBLANK($AZ$26)," ",IF($AW$26&lt;$AZ$26,$AF$26,IF($AZ$26&lt;$AW$26,$O$26)))</f>
        <v>SG Wattenscheid 09</v>
      </c>
      <c r="CB26" s="235" t="str">
        <f>IF(ISBLANK($AZ$26)," ",IF($AW$26&gt;$AZ$26,$AF$26,IF($AZ$26&gt;$AW$26,$O$26)))</f>
        <v>DSC Wanne Eickel</v>
      </c>
      <c r="CC26" s="233"/>
      <c r="CD26" s="233"/>
      <c r="CE26" s="233"/>
      <c r="CF26" s="233"/>
      <c r="CG26" s="233"/>
      <c r="CH26" s="192"/>
      <c r="CI26" s="192"/>
      <c r="CJ26" s="233"/>
      <c r="CK26" s="233"/>
      <c r="CL26" s="233"/>
      <c r="CM26" s="233"/>
      <c r="CN26" s="233"/>
      <c r="CO26" s="233"/>
      <c r="CP26" s="233"/>
      <c r="CQ26" s="233"/>
      <c r="CR26" s="233"/>
      <c r="CS26" s="191"/>
      <c r="CT26" s="191"/>
      <c r="CU26" s="191"/>
      <c r="CV26" s="191"/>
      <c r="CW26" s="191"/>
      <c r="CX26" s="191"/>
    </row>
    <row r="27" spans="2:102" ht="12" customHeight="1" thickBot="1">
      <c r="B27" s="426"/>
      <c r="C27" s="427"/>
      <c r="D27" s="429"/>
      <c r="E27" s="419"/>
      <c r="F27" s="419"/>
      <c r="G27" s="419"/>
      <c r="H27" s="419"/>
      <c r="I27" s="420"/>
      <c r="J27" s="433"/>
      <c r="K27" s="434"/>
      <c r="L27" s="434"/>
      <c r="M27" s="434"/>
      <c r="N27" s="435"/>
      <c r="O27" s="421" t="s">
        <v>135</v>
      </c>
      <c r="P27" s="422"/>
      <c r="Q27" s="422"/>
      <c r="R27" s="422"/>
      <c r="S27" s="422"/>
      <c r="T27" s="422"/>
      <c r="U27" s="422"/>
      <c r="V27" s="422"/>
      <c r="W27" s="422"/>
      <c r="X27" s="422"/>
      <c r="Y27" s="422"/>
      <c r="Z27" s="422"/>
      <c r="AA27" s="422"/>
      <c r="AB27" s="422"/>
      <c r="AC27" s="422"/>
      <c r="AD27" s="422"/>
      <c r="AE27" s="238"/>
      <c r="AF27" s="422" t="s">
        <v>136</v>
      </c>
      <c r="AG27" s="422"/>
      <c r="AH27" s="422"/>
      <c r="AI27" s="422"/>
      <c r="AJ27" s="422"/>
      <c r="AK27" s="422"/>
      <c r="AL27" s="422"/>
      <c r="AM27" s="422"/>
      <c r="AN27" s="422"/>
      <c r="AO27" s="422"/>
      <c r="AP27" s="422"/>
      <c r="AQ27" s="422"/>
      <c r="AR27" s="422"/>
      <c r="AS27" s="422"/>
      <c r="AT27" s="422"/>
      <c r="AU27" s="422"/>
      <c r="AV27" s="423"/>
      <c r="AW27" s="440"/>
      <c r="AX27" s="414"/>
      <c r="AY27" s="414"/>
      <c r="AZ27" s="414"/>
      <c r="BA27" s="416"/>
      <c r="BB27" s="419"/>
      <c r="BC27" s="420"/>
      <c r="BM27" s="193"/>
      <c r="BN27" s="193"/>
      <c r="BO27" s="193"/>
      <c r="BP27" s="193"/>
      <c r="BQ27" s="193"/>
      <c r="BR27" s="193"/>
      <c r="BS27" s="193"/>
      <c r="BT27" s="193"/>
      <c r="BU27" s="192"/>
      <c r="BV27" s="192"/>
      <c r="BW27" s="192"/>
      <c r="BX27" s="192"/>
      <c r="BY27" s="192"/>
      <c r="BZ27" s="192"/>
      <c r="CA27" s="235"/>
      <c r="CB27" s="192"/>
      <c r="CC27" s="233"/>
      <c r="CD27" s="233"/>
      <c r="CE27" s="233"/>
      <c r="CF27" s="233"/>
      <c r="CG27" s="233"/>
      <c r="CH27" s="192"/>
      <c r="CI27" s="192"/>
      <c r="CJ27" s="233"/>
      <c r="CK27" s="233"/>
      <c r="CL27" s="233"/>
      <c r="CM27" s="233"/>
      <c r="CN27" s="233"/>
      <c r="CO27" s="233"/>
      <c r="CP27" s="233"/>
      <c r="CQ27" s="233"/>
      <c r="CR27" s="233"/>
      <c r="CS27" s="191"/>
      <c r="CT27" s="191"/>
      <c r="CU27" s="191"/>
      <c r="CV27" s="191"/>
      <c r="CW27" s="191"/>
      <c r="CX27" s="191"/>
    </row>
    <row r="28" spans="2:102" ht="19.5" customHeight="1" thickBot="1">
      <c r="B28" s="470"/>
      <c r="C28" s="470"/>
      <c r="D28" s="470"/>
      <c r="E28" s="470"/>
      <c r="F28" s="470"/>
      <c r="G28" s="470"/>
      <c r="H28" s="470"/>
      <c r="I28" s="470"/>
      <c r="J28" s="470"/>
      <c r="K28" s="470"/>
      <c r="L28" s="470"/>
      <c r="M28" s="470"/>
      <c r="N28" s="470"/>
      <c r="O28" s="470"/>
      <c r="P28" s="470"/>
      <c r="Q28" s="470"/>
      <c r="R28" s="470"/>
      <c r="S28" s="470"/>
      <c r="T28" s="470"/>
      <c r="U28" s="470"/>
      <c r="V28" s="470"/>
      <c r="W28" s="470"/>
      <c r="X28" s="470"/>
      <c r="Y28" s="470"/>
      <c r="Z28" s="470"/>
      <c r="AA28" s="470"/>
      <c r="AB28" s="470"/>
      <c r="AC28" s="470"/>
      <c r="AD28" s="470"/>
      <c r="AE28" s="470"/>
      <c r="AF28" s="470"/>
      <c r="AG28" s="470"/>
      <c r="AH28" s="470"/>
      <c r="AI28" s="470"/>
      <c r="AJ28" s="470"/>
      <c r="AK28" s="470"/>
      <c r="AL28" s="470"/>
      <c r="AM28" s="470"/>
      <c r="AN28" s="470"/>
      <c r="AO28" s="470"/>
      <c r="AP28" s="470"/>
      <c r="AQ28" s="470"/>
      <c r="AR28" s="470"/>
      <c r="AS28" s="470"/>
      <c r="AT28" s="470"/>
      <c r="AU28" s="470"/>
      <c r="AV28" s="470"/>
      <c r="AW28" s="470"/>
      <c r="AX28" s="470"/>
      <c r="AY28" s="470"/>
      <c r="AZ28" s="470"/>
      <c r="BA28" s="470"/>
      <c r="BB28" s="470"/>
      <c r="BC28" s="470"/>
      <c r="BM28" s="193"/>
      <c r="BN28" s="193"/>
      <c r="BO28" s="193"/>
      <c r="BP28" s="193"/>
      <c r="BQ28" s="193"/>
      <c r="BR28" s="193"/>
      <c r="BS28" s="193"/>
      <c r="BT28" s="193"/>
      <c r="BU28" s="192"/>
      <c r="BV28" s="192"/>
      <c r="BW28" s="192"/>
      <c r="BX28" s="192"/>
      <c r="BY28" s="192"/>
      <c r="BZ28" s="192"/>
      <c r="CA28" s="235"/>
      <c r="CB28" s="192"/>
      <c r="CC28" s="233"/>
      <c r="CD28" s="233"/>
      <c r="CE28" s="233"/>
      <c r="CF28" s="233"/>
      <c r="CG28" s="233"/>
      <c r="CH28" s="192"/>
      <c r="CI28" s="192"/>
      <c r="CJ28" s="233"/>
      <c r="CK28" s="233"/>
      <c r="CL28" s="233"/>
      <c r="CM28" s="233"/>
      <c r="CN28" s="233"/>
      <c r="CO28" s="233"/>
      <c r="CP28" s="233"/>
      <c r="CQ28" s="233"/>
      <c r="CR28" s="233"/>
      <c r="CS28" s="191"/>
      <c r="CT28" s="191"/>
      <c r="CU28" s="191"/>
      <c r="CV28" s="191"/>
      <c r="CW28" s="191"/>
      <c r="CX28" s="191"/>
    </row>
    <row r="29" spans="2:102" ht="19.5" customHeight="1" thickBot="1">
      <c r="B29" s="451" t="s">
        <v>5</v>
      </c>
      <c r="C29" s="452"/>
      <c r="D29" s="453" t="s">
        <v>6</v>
      </c>
      <c r="E29" s="454"/>
      <c r="F29" s="454"/>
      <c r="G29" s="454"/>
      <c r="H29" s="454"/>
      <c r="I29" s="455"/>
      <c r="J29" s="456" t="s">
        <v>7</v>
      </c>
      <c r="K29" s="457"/>
      <c r="L29" s="457"/>
      <c r="M29" s="457"/>
      <c r="N29" s="458"/>
      <c r="O29" s="456" t="s">
        <v>39</v>
      </c>
      <c r="P29" s="457"/>
      <c r="Q29" s="457"/>
      <c r="R29" s="457"/>
      <c r="S29" s="457"/>
      <c r="T29" s="457"/>
      <c r="U29" s="457"/>
      <c r="V29" s="457"/>
      <c r="W29" s="457"/>
      <c r="X29" s="457"/>
      <c r="Y29" s="457"/>
      <c r="Z29" s="457"/>
      <c r="AA29" s="457"/>
      <c r="AB29" s="457"/>
      <c r="AC29" s="457"/>
      <c r="AD29" s="457"/>
      <c r="AE29" s="457"/>
      <c r="AF29" s="457"/>
      <c r="AG29" s="457"/>
      <c r="AH29" s="457"/>
      <c r="AI29" s="457"/>
      <c r="AJ29" s="457"/>
      <c r="AK29" s="457"/>
      <c r="AL29" s="457"/>
      <c r="AM29" s="457"/>
      <c r="AN29" s="457"/>
      <c r="AO29" s="457"/>
      <c r="AP29" s="457"/>
      <c r="AQ29" s="457"/>
      <c r="AR29" s="457"/>
      <c r="AS29" s="457"/>
      <c r="AT29" s="457"/>
      <c r="AU29" s="457"/>
      <c r="AV29" s="458"/>
      <c r="AW29" s="456" t="s">
        <v>9</v>
      </c>
      <c r="AX29" s="457"/>
      <c r="AY29" s="457"/>
      <c r="AZ29" s="457"/>
      <c r="BA29" s="458"/>
      <c r="BB29" s="456"/>
      <c r="BC29" s="459"/>
      <c r="BM29" s="193"/>
      <c r="BN29" s="193"/>
      <c r="BO29" s="193"/>
      <c r="BP29" s="193"/>
      <c r="BQ29" s="193"/>
      <c r="BR29" s="193"/>
      <c r="BS29" s="193"/>
      <c r="BT29" s="193"/>
      <c r="BU29" s="192"/>
      <c r="BV29" s="192"/>
      <c r="BW29" s="192"/>
      <c r="BX29" s="192"/>
      <c r="BY29" s="192"/>
      <c r="BZ29" s="192"/>
      <c r="CA29" s="235"/>
      <c r="CB29" s="192"/>
      <c r="CC29" s="233"/>
      <c r="CD29" s="233"/>
      <c r="CE29" s="233"/>
      <c r="CF29" s="233"/>
      <c r="CG29" s="233"/>
      <c r="CH29" s="192"/>
      <c r="CI29" s="192"/>
      <c r="CJ29" s="233"/>
      <c r="CK29" s="233"/>
      <c r="CL29" s="233"/>
      <c r="CM29" s="233"/>
      <c r="CN29" s="233"/>
      <c r="CO29" s="233"/>
      <c r="CP29" s="233"/>
      <c r="CQ29" s="233"/>
      <c r="CR29" s="233"/>
      <c r="CS29" s="191"/>
      <c r="CT29" s="191"/>
      <c r="CU29" s="191"/>
      <c r="CV29" s="191"/>
      <c r="CW29" s="191"/>
      <c r="CX29" s="191"/>
    </row>
    <row r="30" spans="2:102" ht="18" customHeight="1">
      <c r="B30" s="424">
        <v>1</v>
      </c>
      <c r="C30" s="425"/>
      <c r="D30" s="428">
        <v>4</v>
      </c>
      <c r="E30" s="417"/>
      <c r="F30" s="417"/>
      <c r="G30" s="417"/>
      <c r="H30" s="417"/>
      <c r="I30" s="418"/>
      <c r="J30" s="430">
        <v>0.7576388888888889</v>
      </c>
      <c r="K30" s="431"/>
      <c r="L30" s="431"/>
      <c r="M30" s="431"/>
      <c r="N30" s="432"/>
      <c r="O30" s="436" t="str">
        <f>IF(ISBLANK('Halbfinale 1-16'!$AZ$24),"",'Halbfinale 1-16'!$CB$24)</f>
        <v>HJK Helsinki II (FI)</v>
      </c>
      <c r="P30" s="437"/>
      <c r="Q30" s="437"/>
      <c r="R30" s="437"/>
      <c r="S30" s="437"/>
      <c r="T30" s="437"/>
      <c r="U30" s="437"/>
      <c r="V30" s="437"/>
      <c r="W30" s="437"/>
      <c r="X30" s="437"/>
      <c r="Y30" s="437"/>
      <c r="Z30" s="437"/>
      <c r="AA30" s="437"/>
      <c r="AB30" s="437"/>
      <c r="AC30" s="437"/>
      <c r="AD30" s="437"/>
      <c r="AE30" s="234" t="s">
        <v>11</v>
      </c>
      <c r="AF30" s="437" t="str">
        <f>IF(ISBLANK('Halbfinale 1-16'!$AZ$28),"",'Halbfinale 1-16'!$CB$28)</f>
        <v>SV Avenwedde</v>
      </c>
      <c r="AG30" s="437"/>
      <c r="AH30" s="437"/>
      <c r="AI30" s="437"/>
      <c r="AJ30" s="437"/>
      <c r="AK30" s="437"/>
      <c r="AL30" s="437"/>
      <c r="AM30" s="437"/>
      <c r="AN30" s="437"/>
      <c r="AO30" s="437"/>
      <c r="AP30" s="437"/>
      <c r="AQ30" s="437"/>
      <c r="AR30" s="437"/>
      <c r="AS30" s="437"/>
      <c r="AT30" s="437"/>
      <c r="AU30" s="437"/>
      <c r="AV30" s="438"/>
      <c r="AW30" s="439">
        <v>1</v>
      </c>
      <c r="AX30" s="413"/>
      <c r="AY30" s="413" t="s">
        <v>12</v>
      </c>
      <c r="AZ30" s="413">
        <v>0</v>
      </c>
      <c r="BA30" s="415"/>
      <c r="BB30" s="417"/>
      <c r="BC30" s="418"/>
      <c r="BM30" s="193"/>
      <c r="BN30" s="193"/>
      <c r="BO30" s="193"/>
      <c r="BP30" s="193"/>
      <c r="BQ30" s="193"/>
      <c r="BR30" s="193"/>
      <c r="BS30" s="193"/>
      <c r="BT30" s="193"/>
      <c r="BU30" s="192"/>
      <c r="BV30" s="192"/>
      <c r="BW30" s="192"/>
      <c r="BX30" s="192"/>
      <c r="BY30" s="192"/>
      <c r="BZ30" s="192"/>
      <c r="CA30" s="235" t="str">
        <f>IF(ISBLANK($AZ$30)," ",IF($AW$30&lt;$AZ$30,$AF$30,IF($AZ$30&lt;$AW$30,$O$30)))</f>
        <v>HJK Helsinki II (FI)</v>
      </c>
      <c r="CB30" s="235" t="str">
        <f>IF(ISBLANK($AZ$30)," ",IF($AW$30&gt;$AZ$30,$AF$30,IF($AZ$30&gt;$AW$30,$O$30)))</f>
        <v>SV Avenwedde</v>
      </c>
      <c r="CC30" s="233"/>
      <c r="CD30" s="233"/>
      <c r="CE30" s="233"/>
      <c r="CF30" s="233"/>
      <c r="CG30" s="233"/>
      <c r="CH30" s="192"/>
      <c r="CI30" s="192"/>
      <c r="CJ30" s="233"/>
      <c r="CK30" s="233"/>
      <c r="CL30" s="233"/>
      <c r="CM30" s="233"/>
      <c r="CN30" s="233"/>
      <c r="CO30" s="233"/>
      <c r="CP30" s="233"/>
      <c r="CQ30" s="233"/>
      <c r="CR30" s="233"/>
      <c r="CS30" s="191"/>
      <c r="CT30" s="191"/>
      <c r="CU30" s="191"/>
      <c r="CV30" s="191"/>
      <c r="CW30" s="191"/>
      <c r="CX30" s="191"/>
    </row>
    <row r="31" spans="2:102" ht="12" customHeight="1" thickBot="1">
      <c r="B31" s="426"/>
      <c r="C31" s="427"/>
      <c r="D31" s="429"/>
      <c r="E31" s="419"/>
      <c r="F31" s="419"/>
      <c r="G31" s="419"/>
      <c r="H31" s="419"/>
      <c r="I31" s="420"/>
      <c r="J31" s="433"/>
      <c r="K31" s="434"/>
      <c r="L31" s="434"/>
      <c r="M31" s="434"/>
      <c r="N31" s="435"/>
      <c r="O31" s="421" t="s">
        <v>137</v>
      </c>
      <c r="P31" s="422"/>
      <c r="Q31" s="422"/>
      <c r="R31" s="422"/>
      <c r="S31" s="422"/>
      <c r="T31" s="422"/>
      <c r="U31" s="422"/>
      <c r="V31" s="422"/>
      <c r="W31" s="422"/>
      <c r="X31" s="422"/>
      <c r="Y31" s="422"/>
      <c r="Z31" s="422"/>
      <c r="AA31" s="422"/>
      <c r="AB31" s="422"/>
      <c r="AC31" s="422"/>
      <c r="AD31" s="422"/>
      <c r="AE31" s="238"/>
      <c r="AF31" s="422" t="s">
        <v>138</v>
      </c>
      <c r="AG31" s="422"/>
      <c r="AH31" s="422"/>
      <c r="AI31" s="422"/>
      <c r="AJ31" s="422"/>
      <c r="AK31" s="422"/>
      <c r="AL31" s="422"/>
      <c r="AM31" s="422"/>
      <c r="AN31" s="422"/>
      <c r="AO31" s="422"/>
      <c r="AP31" s="422"/>
      <c r="AQ31" s="422"/>
      <c r="AR31" s="422"/>
      <c r="AS31" s="422"/>
      <c r="AT31" s="422"/>
      <c r="AU31" s="422"/>
      <c r="AV31" s="423"/>
      <c r="AW31" s="440"/>
      <c r="AX31" s="414"/>
      <c r="AY31" s="414"/>
      <c r="AZ31" s="414"/>
      <c r="BA31" s="416"/>
      <c r="BB31" s="419"/>
      <c r="BC31" s="420"/>
      <c r="BM31" s="193"/>
      <c r="BN31" s="193"/>
      <c r="BO31" s="193"/>
      <c r="BP31" s="193"/>
      <c r="BQ31" s="193"/>
      <c r="BR31" s="193"/>
      <c r="BS31" s="193"/>
      <c r="BT31" s="193"/>
      <c r="BU31" s="192"/>
      <c r="BV31" s="192"/>
      <c r="BW31" s="192"/>
      <c r="BX31" s="192"/>
      <c r="BY31" s="192"/>
      <c r="BZ31" s="192"/>
      <c r="CB31" s="192"/>
      <c r="CC31" s="233"/>
      <c r="CD31" s="233"/>
      <c r="CE31" s="233"/>
      <c r="CF31" s="233"/>
      <c r="CG31" s="233"/>
      <c r="CH31" s="192"/>
      <c r="CI31" s="192"/>
      <c r="CJ31" s="233"/>
      <c r="CK31" s="233"/>
      <c r="CL31" s="233"/>
      <c r="CM31" s="233"/>
      <c r="CN31" s="233"/>
      <c r="CO31" s="233"/>
      <c r="CP31" s="233"/>
      <c r="CQ31" s="233"/>
      <c r="CR31" s="233"/>
      <c r="CS31" s="191"/>
      <c r="CT31" s="191"/>
      <c r="CU31" s="191"/>
      <c r="CV31" s="191"/>
      <c r="CW31" s="191"/>
      <c r="CX31" s="191"/>
    </row>
    <row r="32" spans="65:102" ht="19.5" customHeight="1" thickBot="1">
      <c r="BM32" s="193"/>
      <c r="BN32" s="193"/>
      <c r="BO32" s="193"/>
      <c r="BP32" s="193"/>
      <c r="BQ32" s="193"/>
      <c r="BR32" s="193"/>
      <c r="BS32" s="193"/>
      <c r="BT32" s="193"/>
      <c r="BU32" s="192"/>
      <c r="BV32" s="192"/>
      <c r="BW32" s="192"/>
      <c r="BX32" s="192"/>
      <c r="BY32" s="192"/>
      <c r="BZ32" s="192"/>
      <c r="CB32" s="192"/>
      <c r="CC32" s="233"/>
      <c r="CD32" s="233"/>
      <c r="CE32" s="233"/>
      <c r="CF32" s="233"/>
      <c r="CG32" s="233"/>
      <c r="CH32" s="192"/>
      <c r="CI32" s="192"/>
      <c r="CJ32" s="233"/>
      <c r="CK32" s="233"/>
      <c r="CL32" s="233"/>
      <c r="CM32" s="233"/>
      <c r="CN32" s="233"/>
      <c r="CO32" s="233"/>
      <c r="CP32" s="233"/>
      <c r="CQ32" s="233"/>
      <c r="CR32" s="233"/>
      <c r="CS32" s="191"/>
      <c r="CT32" s="191"/>
      <c r="CU32" s="191"/>
      <c r="CV32" s="191"/>
      <c r="CW32" s="191"/>
      <c r="CX32" s="191"/>
    </row>
    <row r="33" spans="2:102" ht="19.5" customHeight="1" thickBot="1">
      <c r="B33" s="473" t="s">
        <v>5</v>
      </c>
      <c r="C33" s="474"/>
      <c r="D33" s="475" t="s">
        <v>6</v>
      </c>
      <c r="E33" s="476"/>
      <c r="F33" s="476"/>
      <c r="G33" s="476"/>
      <c r="H33" s="476"/>
      <c r="I33" s="477"/>
      <c r="J33" s="471" t="s">
        <v>7</v>
      </c>
      <c r="K33" s="478"/>
      <c r="L33" s="478"/>
      <c r="M33" s="478"/>
      <c r="N33" s="479"/>
      <c r="O33" s="471" t="s">
        <v>40</v>
      </c>
      <c r="P33" s="478"/>
      <c r="Q33" s="478"/>
      <c r="R33" s="478"/>
      <c r="S33" s="478"/>
      <c r="T33" s="478"/>
      <c r="U33" s="478"/>
      <c r="V33" s="478"/>
      <c r="W33" s="478"/>
      <c r="X33" s="478"/>
      <c r="Y33" s="478"/>
      <c r="Z33" s="478"/>
      <c r="AA33" s="478"/>
      <c r="AB33" s="478"/>
      <c r="AC33" s="478"/>
      <c r="AD33" s="478"/>
      <c r="AE33" s="478"/>
      <c r="AF33" s="478"/>
      <c r="AG33" s="478"/>
      <c r="AH33" s="478"/>
      <c r="AI33" s="478"/>
      <c r="AJ33" s="478"/>
      <c r="AK33" s="478"/>
      <c r="AL33" s="478"/>
      <c r="AM33" s="478"/>
      <c r="AN33" s="478"/>
      <c r="AO33" s="478"/>
      <c r="AP33" s="478"/>
      <c r="AQ33" s="478"/>
      <c r="AR33" s="478"/>
      <c r="AS33" s="478"/>
      <c r="AT33" s="478"/>
      <c r="AU33" s="478"/>
      <c r="AV33" s="479"/>
      <c r="AW33" s="471" t="s">
        <v>9</v>
      </c>
      <c r="AX33" s="478"/>
      <c r="AY33" s="478"/>
      <c r="AZ33" s="478"/>
      <c r="BA33" s="479"/>
      <c r="BB33" s="471"/>
      <c r="BC33" s="472"/>
      <c r="BM33" s="193"/>
      <c r="BN33" s="193"/>
      <c r="BO33" s="193"/>
      <c r="BP33" s="193"/>
      <c r="BQ33" s="193"/>
      <c r="BR33" s="193"/>
      <c r="BS33" s="193"/>
      <c r="BT33" s="193"/>
      <c r="BU33" s="192"/>
      <c r="BV33" s="192"/>
      <c r="BW33" s="192"/>
      <c r="BX33" s="192"/>
      <c r="BY33" s="192"/>
      <c r="BZ33" s="192"/>
      <c r="CB33" s="192"/>
      <c r="CC33" s="233"/>
      <c r="CD33" s="233"/>
      <c r="CE33" s="233"/>
      <c r="CF33" s="233"/>
      <c r="CG33" s="233"/>
      <c r="CH33" s="192"/>
      <c r="CI33" s="192"/>
      <c r="CJ33" s="233"/>
      <c r="CK33" s="233"/>
      <c r="CL33" s="233"/>
      <c r="CM33" s="233"/>
      <c r="CN33" s="233"/>
      <c r="CO33" s="233"/>
      <c r="CP33" s="233"/>
      <c r="CQ33" s="233"/>
      <c r="CR33" s="233"/>
      <c r="CS33" s="191"/>
      <c r="CT33" s="191"/>
      <c r="CU33" s="191"/>
      <c r="CV33" s="191"/>
      <c r="CW33" s="191"/>
      <c r="CX33" s="191"/>
    </row>
    <row r="34" spans="2:102" ht="18" customHeight="1">
      <c r="B34" s="424">
        <v>1</v>
      </c>
      <c r="C34" s="425"/>
      <c r="D34" s="428">
        <v>3</v>
      </c>
      <c r="E34" s="417"/>
      <c r="F34" s="417"/>
      <c r="G34" s="417"/>
      <c r="H34" s="417"/>
      <c r="I34" s="418"/>
      <c r="J34" s="430">
        <v>0.7576388888888889</v>
      </c>
      <c r="K34" s="431"/>
      <c r="L34" s="431"/>
      <c r="M34" s="431"/>
      <c r="N34" s="432"/>
      <c r="O34" s="436" t="str">
        <f>IF(ISBLANK('Halbfinale 1-16'!$AZ$24),"",'Halbfinale 1-16'!$CA$24)</f>
        <v>MSV Duisburg</v>
      </c>
      <c r="P34" s="437"/>
      <c r="Q34" s="437"/>
      <c r="R34" s="437"/>
      <c r="S34" s="437"/>
      <c r="T34" s="437"/>
      <c r="U34" s="437"/>
      <c r="V34" s="437"/>
      <c r="W34" s="437"/>
      <c r="X34" s="437"/>
      <c r="Y34" s="437"/>
      <c r="Z34" s="437"/>
      <c r="AA34" s="437"/>
      <c r="AB34" s="437"/>
      <c r="AC34" s="437"/>
      <c r="AD34" s="437"/>
      <c r="AE34" s="234" t="s">
        <v>11</v>
      </c>
      <c r="AF34" s="437" t="str">
        <f>IF(ISBLANK('Halbfinale 1-16'!$AZ$28),"",'Halbfinale 1-16'!$CA$28)</f>
        <v>SC Fortuna Köln</v>
      </c>
      <c r="AG34" s="437"/>
      <c r="AH34" s="437"/>
      <c r="AI34" s="437"/>
      <c r="AJ34" s="437"/>
      <c r="AK34" s="437"/>
      <c r="AL34" s="437"/>
      <c r="AM34" s="437"/>
      <c r="AN34" s="437"/>
      <c r="AO34" s="437"/>
      <c r="AP34" s="437"/>
      <c r="AQ34" s="437"/>
      <c r="AR34" s="437"/>
      <c r="AS34" s="437"/>
      <c r="AT34" s="437"/>
      <c r="AU34" s="437"/>
      <c r="AV34" s="438"/>
      <c r="AW34" s="439">
        <v>5</v>
      </c>
      <c r="AX34" s="413"/>
      <c r="AY34" s="413" t="s">
        <v>12</v>
      </c>
      <c r="AZ34" s="413">
        <v>4</v>
      </c>
      <c r="BA34" s="415"/>
      <c r="BB34" s="417"/>
      <c r="BC34" s="418"/>
      <c r="BM34" s="193"/>
      <c r="BN34" s="193"/>
      <c r="BO34" s="193"/>
      <c r="BP34" s="193"/>
      <c r="BQ34" s="193"/>
      <c r="BR34" s="193"/>
      <c r="BS34" s="193"/>
      <c r="BT34" s="193"/>
      <c r="BU34" s="192"/>
      <c r="BV34" s="192"/>
      <c r="BW34" s="192"/>
      <c r="BX34" s="192"/>
      <c r="BY34" s="192"/>
      <c r="BZ34" s="192"/>
      <c r="CA34" s="235" t="str">
        <f>IF(ISBLANK($AZ$34)," ",IF($AW$34&lt;$AZ$34,$AF$34,IF($AZ$34&lt;$AW$34,$O$34)))</f>
        <v>MSV Duisburg</v>
      </c>
      <c r="CB34" s="235" t="str">
        <f>IF(ISBLANK($AZ$34)," ",IF($AW$34&gt;$AZ$34,$AF$34,IF($AZ$34&gt;$AW$34,$O$34)))</f>
        <v>SC Fortuna Köln</v>
      </c>
      <c r="CC34" s="233"/>
      <c r="CD34" s="233"/>
      <c r="CE34" s="233"/>
      <c r="CF34" s="233"/>
      <c r="CG34" s="233"/>
      <c r="CH34" s="192"/>
      <c r="CI34" s="192"/>
      <c r="CJ34" s="233"/>
      <c r="CK34" s="233"/>
      <c r="CL34" s="233"/>
      <c r="CM34" s="233"/>
      <c r="CN34" s="233"/>
      <c r="CO34" s="233"/>
      <c r="CP34" s="233"/>
      <c r="CQ34" s="233"/>
      <c r="CR34" s="233"/>
      <c r="CS34" s="191"/>
      <c r="CT34" s="191"/>
      <c r="CU34" s="191"/>
      <c r="CV34" s="191"/>
      <c r="CW34" s="191"/>
      <c r="CX34" s="191"/>
    </row>
    <row r="35" spans="2:102" ht="12" customHeight="1" thickBot="1">
      <c r="B35" s="426"/>
      <c r="C35" s="427"/>
      <c r="D35" s="429"/>
      <c r="E35" s="419"/>
      <c r="F35" s="419"/>
      <c r="G35" s="419"/>
      <c r="H35" s="419"/>
      <c r="I35" s="420"/>
      <c r="J35" s="433"/>
      <c r="K35" s="434"/>
      <c r="L35" s="434"/>
      <c r="M35" s="434"/>
      <c r="N35" s="435"/>
      <c r="O35" s="421" t="s">
        <v>139</v>
      </c>
      <c r="P35" s="422"/>
      <c r="Q35" s="422"/>
      <c r="R35" s="422"/>
      <c r="S35" s="422"/>
      <c r="T35" s="422"/>
      <c r="U35" s="422"/>
      <c r="V35" s="422"/>
      <c r="W35" s="422"/>
      <c r="X35" s="422"/>
      <c r="Y35" s="422"/>
      <c r="Z35" s="422"/>
      <c r="AA35" s="422"/>
      <c r="AB35" s="422"/>
      <c r="AC35" s="422"/>
      <c r="AD35" s="422"/>
      <c r="AE35" s="238"/>
      <c r="AF35" s="422" t="s">
        <v>140</v>
      </c>
      <c r="AG35" s="422"/>
      <c r="AH35" s="422"/>
      <c r="AI35" s="422"/>
      <c r="AJ35" s="422"/>
      <c r="AK35" s="422"/>
      <c r="AL35" s="422"/>
      <c r="AM35" s="422"/>
      <c r="AN35" s="422"/>
      <c r="AO35" s="422"/>
      <c r="AP35" s="422"/>
      <c r="AQ35" s="422"/>
      <c r="AR35" s="422"/>
      <c r="AS35" s="422"/>
      <c r="AT35" s="422"/>
      <c r="AU35" s="422"/>
      <c r="AV35" s="423"/>
      <c r="AW35" s="440"/>
      <c r="AX35" s="414"/>
      <c r="AY35" s="414"/>
      <c r="AZ35" s="414"/>
      <c r="BA35" s="416"/>
      <c r="BB35" s="419"/>
      <c r="BC35" s="420"/>
      <c r="BM35" s="193"/>
      <c r="BN35" s="193"/>
      <c r="BO35" s="193"/>
      <c r="BP35" s="193"/>
      <c r="BQ35" s="193"/>
      <c r="BR35" s="193"/>
      <c r="BS35" s="193"/>
      <c r="BT35" s="193"/>
      <c r="BU35" s="192"/>
      <c r="BV35" s="192"/>
      <c r="BW35" s="192"/>
      <c r="BX35" s="192"/>
      <c r="BY35" s="192"/>
      <c r="BZ35" s="192"/>
      <c r="CB35" s="192"/>
      <c r="CC35" s="233"/>
      <c r="CD35" s="233"/>
      <c r="CE35" s="233"/>
      <c r="CF35" s="233"/>
      <c r="CG35" s="233"/>
      <c r="CH35" s="192"/>
      <c r="CI35" s="192"/>
      <c r="CJ35" s="233"/>
      <c r="CK35" s="233"/>
      <c r="CL35" s="233"/>
      <c r="CM35" s="233"/>
      <c r="CN35" s="233"/>
      <c r="CO35" s="233"/>
      <c r="CP35" s="233"/>
      <c r="CQ35" s="233"/>
      <c r="CR35" s="233"/>
      <c r="CS35" s="191"/>
      <c r="CT35" s="191"/>
      <c r="CU35" s="191"/>
      <c r="CV35" s="191"/>
      <c r="CW35" s="191"/>
      <c r="CX35" s="191"/>
    </row>
    <row r="36" spans="2:102" ht="19.5" customHeight="1" thickBot="1">
      <c r="B36" s="470"/>
      <c r="C36" s="470"/>
      <c r="D36" s="470"/>
      <c r="E36" s="470"/>
      <c r="F36" s="470"/>
      <c r="G36" s="470"/>
      <c r="H36" s="470"/>
      <c r="I36" s="470"/>
      <c r="J36" s="470"/>
      <c r="K36" s="470"/>
      <c r="L36" s="470"/>
      <c r="M36" s="470"/>
      <c r="N36" s="470"/>
      <c r="O36" s="470"/>
      <c r="P36" s="470"/>
      <c r="Q36" s="470"/>
      <c r="R36" s="470"/>
      <c r="S36" s="470"/>
      <c r="T36" s="470"/>
      <c r="U36" s="470"/>
      <c r="V36" s="470"/>
      <c r="W36" s="470"/>
      <c r="X36" s="470"/>
      <c r="Y36" s="470"/>
      <c r="Z36" s="470"/>
      <c r="AA36" s="470"/>
      <c r="AB36" s="470"/>
      <c r="AC36" s="470"/>
      <c r="AD36" s="470"/>
      <c r="AE36" s="470"/>
      <c r="AF36" s="470"/>
      <c r="AG36" s="470"/>
      <c r="AH36" s="470"/>
      <c r="AI36" s="470"/>
      <c r="AJ36" s="470"/>
      <c r="AK36" s="470"/>
      <c r="AL36" s="470"/>
      <c r="AM36" s="470"/>
      <c r="AN36" s="470"/>
      <c r="AO36" s="470"/>
      <c r="AP36" s="470"/>
      <c r="AQ36" s="470"/>
      <c r="AR36" s="470"/>
      <c r="AS36" s="470"/>
      <c r="AT36" s="470"/>
      <c r="AU36" s="470"/>
      <c r="AV36" s="470"/>
      <c r="AW36" s="470"/>
      <c r="AX36" s="470"/>
      <c r="AY36" s="470"/>
      <c r="AZ36" s="470"/>
      <c r="BA36" s="470"/>
      <c r="BB36" s="470"/>
      <c r="BC36" s="470"/>
      <c r="BM36" s="193"/>
      <c r="BN36" s="193"/>
      <c r="BO36" s="193"/>
      <c r="BP36" s="193"/>
      <c r="BQ36" s="193"/>
      <c r="BR36" s="193"/>
      <c r="BS36" s="193"/>
      <c r="BT36" s="193"/>
      <c r="BU36" s="192"/>
      <c r="BV36" s="192"/>
      <c r="BW36" s="192"/>
      <c r="BX36" s="192"/>
      <c r="BY36" s="192"/>
      <c r="BZ36" s="192"/>
      <c r="CA36" s="235"/>
      <c r="CB36" s="192"/>
      <c r="CC36" s="233"/>
      <c r="CD36" s="233"/>
      <c r="CE36" s="233"/>
      <c r="CF36" s="233"/>
      <c r="CG36" s="233"/>
      <c r="CH36" s="192"/>
      <c r="CI36" s="192"/>
      <c r="CJ36" s="233"/>
      <c r="CK36" s="233"/>
      <c r="CL36" s="233"/>
      <c r="CM36" s="233"/>
      <c r="CN36" s="233"/>
      <c r="CO36" s="233"/>
      <c r="CP36" s="233"/>
      <c r="CQ36" s="233"/>
      <c r="CR36" s="233"/>
      <c r="CS36" s="191"/>
      <c r="CT36" s="191"/>
      <c r="CU36" s="191"/>
      <c r="CV36" s="191"/>
      <c r="CW36" s="191"/>
      <c r="CX36" s="191"/>
    </row>
    <row r="37" spans="2:102" ht="19.5" customHeight="1" thickBot="1">
      <c r="B37" s="441" t="s">
        <v>5</v>
      </c>
      <c r="C37" s="442"/>
      <c r="D37" s="443" t="s">
        <v>6</v>
      </c>
      <c r="E37" s="444"/>
      <c r="F37" s="444"/>
      <c r="G37" s="444"/>
      <c r="H37" s="444"/>
      <c r="I37" s="445"/>
      <c r="J37" s="446" t="s">
        <v>7</v>
      </c>
      <c r="K37" s="447"/>
      <c r="L37" s="447"/>
      <c r="M37" s="447"/>
      <c r="N37" s="448"/>
      <c r="O37" s="446" t="s">
        <v>41</v>
      </c>
      <c r="P37" s="447"/>
      <c r="Q37" s="447"/>
      <c r="R37" s="447"/>
      <c r="S37" s="447"/>
      <c r="T37" s="447"/>
      <c r="U37" s="447"/>
      <c r="V37" s="447"/>
      <c r="W37" s="447"/>
      <c r="X37" s="447"/>
      <c r="Y37" s="447"/>
      <c r="Z37" s="447"/>
      <c r="AA37" s="447"/>
      <c r="AB37" s="447"/>
      <c r="AC37" s="447"/>
      <c r="AD37" s="447"/>
      <c r="AE37" s="447"/>
      <c r="AF37" s="447"/>
      <c r="AG37" s="447"/>
      <c r="AH37" s="447"/>
      <c r="AI37" s="447"/>
      <c r="AJ37" s="447"/>
      <c r="AK37" s="447"/>
      <c r="AL37" s="447"/>
      <c r="AM37" s="447"/>
      <c r="AN37" s="447"/>
      <c r="AO37" s="447"/>
      <c r="AP37" s="447"/>
      <c r="AQ37" s="447"/>
      <c r="AR37" s="447"/>
      <c r="AS37" s="447"/>
      <c r="AT37" s="447"/>
      <c r="AU37" s="447"/>
      <c r="AV37" s="448"/>
      <c r="AW37" s="446" t="s">
        <v>9</v>
      </c>
      <c r="AX37" s="447"/>
      <c r="AY37" s="447"/>
      <c r="AZ37" s="447"/>
      <c r="BA37" s="448"/>
      <c r="BB37" s="446"/>
      <c r="BC37" s="449"/>
      <c r="BM37" s="193"/>
      <c r="BN37" s="193"/>
      <c r="BO37" s="193"/>
      <c r="BP37" s="193"/>
      <c r="BQ37" s="193"/>
      <c r="BR37" s="193"/>
      <c r="BS37" s="193"/>
      <c r="BT37" s="193"/>
      <c r="BU37" s="192"/>
      <c r="BV37" s="192"/>
      <c r="BW37" s="192"/>
      <c r="BX37" s="192"/>
      <c r="BY37" s="192"/>
      <c r="BZ37" s="192"/>
      <c r="CB37" s="192"/>
      <c r="CC37" s="233"/>
      <c r="CD37" s="233"/>
      <c r="CE37" s="233"/>
      <c r="CF37" s="233"/>
      <c r="CG37" s="233"/>
      <c r="CH37" s="192"/>
      <c r="CI37" s="192"/>
      <c r="CJ37" s="233"/>
      <c r="CK37" s="233"/>
      <c r="CL37" s="233"/>
      <c r="CM37" s="233"/>
      <c r="CN37" s="233"/>
      <c r="CO37" s="233"/>
      <c r="CP37" s="233"/>
      <c r="CQ37" s="233"/>
      <c r="CR37" s="233"/>
      <c r="CS37" s="191"/>
      <c r="CT37" s="191"/>
      <c r="CU37" s="191"/>
      <c r="CV37" s="191"/>
      <c r="CW37" s="191"/>
      <c r="CX37" s="191"/>
    </row>
    <row r="38" spans="2:102" ht="18" customHeight="1">
      <c r="B38" s="424">
        <v>1</v>
      </c>
      <c r="C38" s="425"/>
      <c r="D38" s="428">
        <v>2</v>
      </c>
      <c r="E38" s="417"/>
      <c r="F38" s="417"/>
      <c r="G38" s="417"/>
      <c r="H38" s="417"/>
      <c r="I38" s="418"/>
      <c r="J38" s="430">
        <v>0.7576388888888889</v>
      </c>
      <c r="K38" s="431"/>
      <c r="L38" s="431"/>
      <c r="M38" s="431"/>
      <c r="N38" s="432"/>
      <c r="O38" s="436" t="str">
        <f>IF(ISBLANK('Halbfinale 1-16'!$AZ$14),"",'Halbfinale 1-16'!$CB$14)</f>
        <v>HJK Helsinki I (FI)</v>
      </c>
      <c r="P38" s="437"/>
      <c r="Q38" s="437"/>
      <c r="R38" s="437"/>
      <c r="S38" s="437"/>
      <c r="T38" s="437"/>
      <c r="U38" s="437"/>
      <c r="V38" s="437"/>
      <c r="W38" s="437"/>
      <c r="X38" s="437"/>
      <c r="Y38" s="437"/>
      <c r="Z38" s="437"/>
      <c r="AA38" s="437"/>
      <c r="AB38" s="437"/>
      <c r="AC38" s="437"/>
      <c r="AD38" s="437"/>
      <c r="AE38" s="234" t="s">
        <v>11</v>
      </c>
      <c r="AF38" s="437" t="str">
        <f>IF(ISBLANK('Halbfinale 1-16'!$AZ$18),"",'Halbfinale 1-16'!$CB$18)</f>
        <v>SG Untertürkheim</v>
      </c>
      <c r="AG38" s="437"/>
      <c r="AH38" s="437"/>
      <c r="AI38" s="437"/>
      <c r="AJ38" s="437"/>
      <c r="AK38" s="437"/>
      <c r="AL38" s="437"/>
      <c r="AM38" s="437"/>
      <c r="AN38" s="437"/>
      <c r="AO38" s="437"/>
      <c r="AP38" s="437"/>
      <c r="AQ38" s="437"/>
      <c r="AR38" s="437"/>
      <c r="AS38" s="437"/>
      <c r="AT38" s="437"/>
      <c r="AU38" s="437"/>
      <c r="AV38" s="438"/>
      <c r="AW38" s="439">
        <v>3</v>
      </c>
      <c r="AX38" s="413"/>
      <c r="AY38" s="413" t="s">
        <v>12</v>
      </c>
      <c r="AZ38" s="413">
        <v>1</v>
      </c>
      <c r="BA38" s="415"/>
      <c r="BB38" s="417"/>
      <c r="BC38" s="418"/>
      <c r="BM38" s="193"/>
      <c r="BN38" s="193"/>
      <c r="BO38" s="193"/>
      <c r="BP38" s="193"/>
      <c r="BQ38" s="193"/>
      <c r="BR38" s="193"/>
      <c r="BS38" s="193"/>
      <c r="BT38" s="193"/>
      <c r="BU38" s="192"/>
      <c r="BV38" s="192"/>
      <c r="BW38" s="192"/>
      <c r="BX38" s="192"/>
      <c r="BY38" s="192"/>
      <c r="BZ38" s="192"/>
      <c r="CA38" s="237" t="str">
        <f>IF(ISBLANK($AZ$38)," ",IF($AW$38&lt;$AZ$38,$AF$38,IF($AZ$38&lt;$AW$38,$O$38)))</f>
        <v>HJK Helsinki I (FI)</v>
      </c>
      <c r="CB38" s="235" t="str">
        <f>IF(ISBLANK($AZ$38)," ",IF($AW$38&gt;$AZ$38,$AF$38,IF($AZ$38&gt;$AW$38,$O$38)))</f>
        <v>SG Untertürkheim</v>
      </c>
      <c r="CC38" s="233"/>
      <c r="CD38" s="233"/>
      <c r="CE38" s="233"/>
      <c r="CF38" s="233"/>
      <c r="CG38" s="233"/>
      <c r="CH38" s="192"/>
      <c r="CI38" s="192"/>
      <c r="CJ38" s="233"/>
      <c r="CK38" s="233"/>
      <c r="CL38" s="233"/>
      <c r="CM38" s="233"/>
      <c r="CN38" s="233"/>
      <c r="CO38" s="233"/>
      <c r="CP38" s="233"/>
      <c r="CQ38" s="233"/>
      <c r="CR38" s="233"/>
      <c r="CS38" s="191"/>
      <c r="CT38" s="191"/>
      <c r="CU38" s="191"/>
      <c r="CV38" s="191"/>
      <c r="CW38" s="191"/>
      <c r="CX38" s="191"/>
    </row>
    <row r="39" spans="2:102" ht="12" customHeight="1" thickBot="1">
      <c r="B39" s="426"/>
      <c r="C39" s="427"/>
      <c r="D39" s="429"/>
      <c r="E39" s="419"/>
      <c r="F39" s="419"/>
      <c r="G39" s="419"/>
      <c r="H39" s="419"/>
      <c r="I39" s="420"/>
      <c r="J39" s="433"/>
      <c r="K39" s="434"/>
      <c r="L39" s="434"/>
      <c r="M39" s="434"/>
      <c r="N39" s="435"/>
      <c r="O39" s="421" t="s">
        <v>141</v>
      </c>
      <c r="P39" s="422"/>
      <c r="Q39" s="422"/>
      <c r="R39" s="422"/>
      <c r="S39" s="422"/>
      <c r="T39" s="422"/>
      <c r="U39" s="422"/>
      <c r="V39" s="422"/>
      <c r="W39" s="422"/>
      <c r="X39" s="422"/>
      <c r="Y39" s="422"/>
      <c r="Z39" s="422"/>
      <c r="AA39" s="422"/>
      <c r="AB39" s="422"/>
      <c r="AC39" s="422"/>
      <c r="AD39" s="422"/>
      <c r="AE39" s="238"/>
      <c r="AF39" s="422" t="s">
        <v>142</v>
      </c>
      <c r="AG39" s="422"/>
      <c r="AH39" s="422"/>
      <c r="AI39" s="422"/>
      <c r="AJ39" s="422"/>
      <c r="AK39" s="422"/>
      <c r="AL39" s="422"/>
      <c r="AM39" s="422"/>
      <c r="AN39" s="422"/>
      <c r="AO39" s="422"/>
      <c r="AP39" s="422"/>
      <c r="AQ39" s="422"/>
      <c r="AR39" s="422"/>
      <c r="AS39" s="422"/>
      <c r="AT39" s="422"/>
      <c r="AU39" s="422"/>
      <c r="AV39" s="423"/>
      <c r="AW39" s="440"/>
      <c r="AX39" s="414"/>
      <c r="AY39" s="414"/>
      <c r="AZ39" s="414"/>
      <c r="BA39" s="416"/>
      <c r="BB39" s="419"/>
      <c r="BC39" s="420"/>
      <c r="BM39" s="193"/>
      <c r="BN39" s="193"/>
      <c r="BO39" s="193"/>
      <c r="BP39" s="193"/>
      <c r="BQ39" s="193"/>
      <c r="BR39" s="193"/>
      <c r="BS39" s="193"/>
      <c r="BT39" s="193"/>
      <c r="BU39" s="192"/>
      <c r="BV39" s="192"/>
      <c r="BW39" s="192"/>
      <c r="BX39" s="192"/>
      <c r="BY39" s="192"/>
      <c r="BZ39" s="192"/>
      <c r="CB39" s="192"/>
      <c r="CC39" s="233"/>
      <c r="CD39" s="233"/>
      <c r="CE39" s="233"/>
      <c r="CF39" s="233"/>
      <c r="CG39" s="233"/>
      <c r="CH39" s="192"/>
      <c r="CI39" s="192"/>
      <c r="CJ39" s="233"/>
      <c r="CK39" s="233"/>
      <c r="CL39" s="233"/>
      <c r="CM39" s="233"/>
      <c r="CN39" s="233"/>
      <c r="CO39" s="233"/>
      <c r="CP39" s="233"/>
      <c r="CQ39" s="233"/>
      <c r="CR39" s="233"/>
      <c r="CS39" s="191"/>
      <c r="CT39" s="191"/>
      <c r="CU39" s="191"/>
      <c r="CV39" s="191"/>
      <c r="CW39" s="191"/>
      <c r="CX39" s="191"/>
    </row>
    <row r="40" spans="65:102" ht="19.5" customHeight="1" thickBot="1">
      <c r="BM40" s="193"/>
      <c r="BN40" s="193"/>
      <c r="BO40" s="193"/>
      <c r="BP40" s="193"/>
      <c r="BQ40" s="193"/>
      <c r="BR40" s="193"/>
      <c r="BS40" s="193"/>
      <c r="BT40" s="193"/>
      <c r="BU40" s="192"/>
      <c r="BV40" s="192"/>
      <c r="BW40" s="192"/>
      <c r="BX40" s="192"/>
      <c r="BY40" s="192"/>
      <c r="BZ40" s="192"/>
      <c r="CB40" s="192"/>
      <c r="CC40" s="233"/>
      <c r="CD40" s="233"/>
      <c r="CE40" s="233"/>
      <c r="CF40" s="233"/>
      <c r="CG40" s="233"/>
      <c r="CH40" s="192"/>
      <c r="CI40" s="192"/>
      <c r="CJ40" s="233"/>
      <c r="CK40" s="233"/>
      <c r="CL40" s="233"/>
      <c r="CM40" s="233"/>
      <c r="CN40" s="233"/>
      <c r="CO40" s="233"/>
      <c r="CP40" s="233"/>
      <c r="CQ40" s="233"/>
      <c r="CR40" s="233"/>
      <c r="CS40" s="191"/>
      <c r="CT40" s="191"/>
      <c r="CU40" s="191"/>
      <c r="CV40" s="191"/>
      <c r="CW40" s="191"/>
      <c r="CX40" s="191"/>
    </row>
    <row r="41" spans="2:102" ht="19.5" customHeight="1" thickBot="1">
      <c r="B41" s="463" t="s">
        <v>5</v>
      </c>
      <c r="C41" s="464"/>
      <c r="D41" s="465" t="s">
        <v>6</v>
      </c>
      <c r="E41" s="466"/>
      <c r="F41" s="466"/>
      <c r="G41" s="466"/>
      <c r="H41" s="466"/>
      <c r="I41" s="467"/>
      <c r="J41" s="461" t="s">
        <v>7</v>
      </c>
      <c r="K41" s="468"/>
      <c r="L41" s="468"/>
      <c r="M41" s="468"/>
      <c r="N41" s="469"/>
      <c r="O41" s="461" t="s">
        <v>224</v>
      </c>
      <c r="P41" s="468"/>
      <c r="Q41" s="468"/>
      <c r="R41" s="468"/>
      <c r="S41" s="468"/>
      <c r="T41" s="468"/>
      <c r="U41" s="468"/>
      <c r="V41" s="468"/>
      <c r="W41" s="468"/>
      <c r="X41" s="468"/>
      <c r="Y41" s="468"/>
      <c r="Z41" s="468"/>
      <c r="AA41" s="468"/>
      <c r="AB41" s="468"/>
      <c r="AC41" s="468"/>
      <c r="AD41" s="468"/>
      <c r="AE41" s="468"/>
      <c r="AF41" s="468"/>
      <c r="AG41" s="468"/>
      <c r="AH41" s="468"/>
      <c r="AI41" s="468"/>
      <c r="AJ41" s="468"/>
      <c r="AK41" s="468"/>
      <c r="AL41" s="468"/>
      <c r="AM41" s="468"/>
      <c r="AN41" s="468"/>
      <c r="AO41" s="468"/>
      <c r="AP41" s="468"/>
      <c r="AQ41" s="468"/>
      <c r="AR41" s="468"/>
      <c r="AS41" s="468"/>
      <c r="AT41" s="468"/>
      <c r="AU41" s="468"/>
      <c r="AV41" s="469"/>
      <c r="AW41" s="461" t="s">
        <v>9</v>
      </c>
      <c r="AX41" s="468"/>
      <c r="AY41" s="468"/>
      <c r="AZ41" s="468"/>
      <c r="BA41" s="469"/>
      <c r="BB41" s="461"/>
      <c r="BC41" s="462"/>
      <c r="BM41" s="193"/>
      <c r="BN41" s="193"/>
      <c r="BO41" s="193"/>
      <c r="BP41" s="193"/>
      <c r="BQ41" s="193"/>
      <c r="BR41" s="193"/>
      <c r="BS41" s="193"/>
      <c r="BT41" s="193"/>
      <c r="BU41" s="192"/>
      <c r="BV41" s="192"/>
      <c r="BW41" s="192"/>
      <c r="BX41" s="192"/>
      <c r="BY41" s="192"/>
      <c r="BZ41" s="192"/>
      <c r="CB41" s="192"/>
      <c r="CC41" s="233"/>
      <c r="CD41" s="233"/>
      <c r="CE41" s="233"/>
      <c r="CF41" s="233"/>
      <c r="CG41" s="233"/>
      <c r="CH41" s="192"/>
      <c r="CI41" s="192"/>
      <c r="CJ41" s="233"/>
      <c r="CK41" s="233"/>
      <c r="CL41" s="233"/>
      <c r="CM41" s="233"/>
      <c r="CN41" s="233"/>
      <c r="CO41" s="233"/>
      <c r="CP41" s="233"/>
      <c r="CQ41" s="233"/>
      <c r="CR41" s="233"/>
      <c r="CS41" s="191"/>
      <c r="CT41" s="191"/>
      <c r="CU41" s="191"/>
      <c r="CV41" s="191"/>
      <c r="CW41" s="191"/>
      <c r="CX41" s="191"/>
    </row>
    <row r="42" spans="2:102" ht="18" customHeight="1">
      <c r="B42" s="424">
        <v>1</v>
      </c>
      <c r="C42" s="425"/>
      <c r="D42" s="428">
        <v>1</v>
      </c>
      <c r="E42" s="417"/>
      <c r="F42" s="417"/>
      <c r="G42" s="417"/>
      <c r="H42" s="417"/>
      <c r="I42" s="418"/>
      <c r="J42" s="430">
        <v>0.7604166666666666</v>
      </c>
      <c r="K42" s="431"/>
      <c r="L42" s="431"/>
      <c r="M42" s="431"/>
      <c r="N42" s="432"/>
      <c r="O42" s="436" t="str">
        <f>IF(ISBLANK('Halbfinale 1-16'!$AZ$14),"",'Halbfinale 1-16'!$CA$14)</f>
        <v>FC Schalke 04</v>
      </c>
      <c r="P42" s="437"/>
      <c r="Q42" s="437"/>
      <c r="R42" s="437"/>
      <c r="S42" s="437"/>
      <c r="T42" s="437"/>
      <c r="U42" s="437"/>
      <c r="V42" s="437"/>
      <c r="W42" s="437"/>
      <c r="X42" s="437"/>
      <c r="Y42" s="437"/>
      <c r="Z42" s="437"/>
      <c r="AA42" s="437"/>
      <c r="AB42" s="437"/>
      <c r="AC42" s="437"/>
      <c r="AD42" s="437"/>
      <c r="AE42" s="234" t="s">
        <v>11</v>
      </c>
      <c r="AF42" s="437" t="str">
        <f>IF(ISBLANK('Halbfinale 1-16'!$AZ$18),"",'Halbfinale 1-16'!$CA$18)</f>
        <v>RW Essen</v>
      </c>
      <c r="AG42" s="437"/>
      <c r="AH42" s="437"/>
      <c r="AI42" s="437"/>
      <c r="AJ42" s="437"/>
      <c r="AK42" s="437"/>
      <c r="AL42" s="437"/>
      <c r="AM42" s="437"/>
      <c r="AN42" s="437"/>
      <c r="AO42" s="437"/>
      <c r="AP42" s="437"/>
      <c r="AQ42" s="437"/>
      <c r="AR42" s="437"/>
      <c r="AS42" s="437"/>
      <c r="AT42" s="437"/>
      <c r="AU42" s="437"/>
      <c r="AV42" s="438"/>
      <c r="AW42" s="439">
        <v>2</v>
      </c>
      <c r="AX42" s="413"/>
      <c r="AY42" s="413" t="s">
        <v>12</v>
      </c>
      <c r="AZ42" s="413">
        <v>1</v>
      </c>
      <c r="BA42" s="415"/>
      <c r="BB42" s="417"/>
      <c r="BC42" s="418"/>
      <c r="BM42" s="193"/>
      <c r="BN42" s="193"/>
      <c r="BO42" s="193"/>
      <c r="BP42" s="193"/>
      <c r="BQ42" s="193"/>
      <c r="BR42" s="193"/>
      <c r="BS42" s="193"/>
      <c r="BT42" s="193"/>
      <c r="BU42" s="192"/>
      <c r="BV42" s="192"/>
      <c r="BW42" s="192"/>
      <c r="BX42" s="192"/>
      <c r="BY42" s="192"/>
      <c r="BZ42" s="192"/>
      <c r="CA42" s="237" t="str">
        <f>IF(ISBLANK($AZ$42)," ",IF($AW$42&lt;$AZ$42,$AF$42,IF($AZ$42&lt;$AW$42,$O$42)))</f>
        <v>FC Schalke 04</v>
      </c>
      <c r="CB42" s="235" t="str">
        <f>IF(ISBLANK($AZ$42)," ",IF($AW$42&gt;$AZ$42,$AF$42,IF($AZ$42&gt;$AW$42,$O$42)))</f>
        <v>RW Essen</v>
      </c>
      <c r="CC42" s="233"/>
      <c r="CD42" s="233"/>
      <c r="CE42" s="233"/>
      <c r="CF42" s="233"/>
      <c r="CG42" s="233"/>
      <c r="CH42" s="192"/>
      <c r="CI42" s="192"/>
      <c r="CJ42" s="233"/>
      <c r="CK42" s="233"/>
      <c r="CL42" s="233"/>
      <c r="CM42" s="233"/>
      <c r="CN42" s="233"/>
      <c r="CO42" s="233"/>
      <c r="CP42" s="233"/>
      <c r="CQ42" s="233"/>
      <c r="CR42" s="233"/>
      <c r="CS42" s="191"/>
      <c r="CT42" s="191"/>
      <c r="CU42" s="191"/>
      <c r="CV42" s="191"/>
      <c r="CW42" s="191"/>
      <c r="CX42" s="191"/>
    </row>
    <row r="43" spans="2:102" ht="12" customHeight="1" thickBot="1">
      <c r="B43" s="426"/>
      <c r="C43" s="427"/>
      <c r="D43" s="429"/>
      <c r="E43" s="419"/>
      <c r="F43" s="419"/>
      <c r="G43" s="419"/>
      <c r="H43" s="419"/>
      <c r="I43" s="420"/>
      <c r="J43" s="433"/>
      <c r="K43" s="434"/>
      <c r="L43" s="434"/>
      <c r="M43" s="434"/>
      <c r="N43" s="435"/>
      <c r="O43" s="421" t="s">
        <v>143</v>
      </c>
      <c r="P43" s="422"/>
      <c r="Q43" s="422"/>
      <c r="R43" s="422"/>
      <c r="S43" s="422"/>
      <c r="T43" s="422"/>
      <c r="U43" s="422"/>
      <c r="V43" s="422"/>
      <c r="W43" s="422"/>
      <c r="X43" s="422"/>
      <c r="Y43" s="422"/>
      <c r="Z43" s="422"/>
      <c r="AA43" s="422"/>
      <c r="AB43" s="422"/>
      <c r="AC43" s="422"/>
      <c r="AD43" s="422"/>
      <c r="AE43" s="238"/>
      <c r="AF43" s="422" t="s">
        <v>144</v>
      </c>
      <c r="AG43" s="422"/>
      <c r="AH43" s="422"/>
      <c r="AI43" s="422"/>
      <c r="AJ43" s="422"/>
      <c r="AK43" s="422"/>
      <c r="AL43" s="422"/>
      <c r="AM43" s="422"/>
      <c r="AN43" s="422"/>
      <c r="AO43" s="422"/>
      <c r="AP43" s="422"/>
      <c r="AQ43" s="422"/>
      <c r="AR43" s="422"/>
      <c r="AS43" s="422"/>
      <c r="AT43" s="422"/>
      <c r="AU43" s="422"/>
      <c r="AV43" s="423"/>
      <c r="AW43" s="440"/>
      <c r="AX43" s="414"/>
      <c r="AY43" s="414"/>
      <c r="AZ43" s="414"/>
      <c r="BA43" s="416"/>
      <c r="BB43" s="419"/>
      <c r="BC43" s="420"/>
      <c r="BM43" s="193"/>
      <c r="BN43" s="193"/>
      <c r="BO43" s="193"/>
      <c r="BP43" s="193"/>
      <c r="BQ43" s="193"/>
      <c r="BR43" s="193"/>
      <c r="BS43" s="193"/>
      <c r="BT43" s="193"/>
      <c r="BU43" s="192"/>
      <c r="BV43" s="192"/>
      <c r="BW43" s="192"/>
      <c r="BX43" s="192"/>
      <c r="BY43" s="192"/>
      <c r="BZ43" s="192"/>
      <c r="CB43" s="192"/>
      <c r="CC43" s="233"/>
      <c r="CD43" s="233"/>
      <c r="CE43" s="233"/>
      <c r="CF43" s="233"/>
      <c r="CG43" s="233"/>
      <c r="CH43" s="192"/>
      <c r="CI43" s="192"/>
      <c r="CJ43" s="233"/>
      <c r="CK43" s="233"/>
      <c r="CL43" s="233"/>
      <c r="CM43" s="233"/>
      <c r="CN43" s="233"/>
      <c r="CO43" s="233"/>
      <c r="CP43" s="233"/>
      <c r="CQ43" s="233"/>
      <c r="CR43" s="233"/>
      <c r="CS43" s="191"/>
      <c r="CT43" s="191"/>
      <c r="CU43" s="191"/>
      <c r="CV43" s="191"/>
      <c r="CW43" s="191"/>
      <c r="CX43" s="191"/>
    </row>
    <row r="44" spans="2:102" ht="25.5" customHeight="1">
      <c r="B44" s="240"/>
      <c r="C44" s="240"/>
      <c r="D44" s="240"/>
      <c r="E44" s="240"/>
      <c r="F44" s="240"/>
      <c r="G44" s="240"/>
      <c r="H44" s="240"/>
      <c r="I44" s="240"/>
      <c r="J44" s="241"/>
      <c r="K44" s="241"/>
      <c r="L44" s="241"/>
      <c r="M44" s="241"/>
      <c r="N44" s="241"/>
      <c r="O44" s="242"/>
      <c r="P44" s="242"/>
      <c r="Q44" s="242"/>
      <c r="R44" s="242"/>
      <c r="S44" s="242"/>
      <c r="T44" s="242"/>
      <c r="U44" s="242"/>
      <c r="V44" s="242"/>
      <c r="W44" s="242"/>
      <c r="X44" s="242"/>
      <c r="Y44" s="242"/>
      <c r="Z44" s="242"/>
      <c r="AA44" s="242"/>
      <c r="AB44" s="242"/>
      <c r="AC44" s="242"/>
      <c r="AD44" s="242"/>
      <c r="AE44" s="243"/>
      <c r="AF44" s="242"/>
      <c r="AG44" s="242"/>
      <c r="AH44" s="242"/>
      <c r="AI44" s="242"/>
      <c r="AJ44" s="242"/>
      <c r="AK44" s="242"/>
      <c r="AL44" s="242"/>
      <c r="AM44" s="242"/>
      <c r="AN44" s="242"/>
      <c r="AO44" s="242"/>
      <c r="AP44" s="242"/>
      <c r="AQ44" s="242"/>
      <c r="AR44" s="242"/>
      <c r="AS44" s="242"/>
      <c r="AT44" s="242"/>
      <c r="AU44" s="242"/>
      <c r="AV44" s="242"/>
      <c r="AW44" s="244"/>
      <c r="AX44" s="244"/>
      <c r="AY44" s="244"/>
      <c r="AZ44" s="244"/>
      <c r="BA44" s="244"/>
      <c r="BB44" s="240"/>
      <c r="BC44" s="240"/>
      <c r="BM44" s="193"/>
      <c r="BN44" s="193"/>
      <c r="BO44" s="193"/>
      <c r="BP44" s="193"/>
      <c r="BQ44" s="193"/>
      <c r="BR44" s="193"/>
      <c r="BS44" s="193"/>
      <c r="BT44" s="193"/>
      <c r="BU44" s="192"/>
      <c r="BV44" s="192"/>
      <c r="BW44" s="192"/>
      <c r="BX44" s="192"/>
      <c r="BY44" s="192"/>
      <c r="BZ44" s="192"/>
      <c r="CB44" s="192"/>
      <c r="CC44" s="233"/>
      <c r="CD44" s="233"/>
      <c r="CE44" s="233"/>
      <c r="CF44" s="233"/>
      <c r="CG44" s="233"/>
      <c r="CH44" s="192"/>
      <c r="CI44" s="192"/>
      <c r="CJ44" s="233"/>
      <c r="CK44" s="233"/>
      <c r="CL44" s="233"/>
      <c r="CM44" s="233"/>
      <c r="CN44" s="233"/>
      <c r="CO44" s="233"/>
      <c r="CP44" s="233"/>
      <c r="CQ44" s="233"/>
      <c r="CR44" s="233"/>
      <c r="CS44" s="191"/>
      <c r="CT44" s="191"/>
      <c r="CU44" s="191"/>
      <c r="CV44" s="191"/>
      <c r="CW44" s="191"/>
      <c r="CX44" s="191"/>
    </row>
  </sheetData>
  <sheetProtection/>
  <mergeCells count="141">
    <mergeCell ref="B2:BC4"/>
    <mergeCell ref="B11:BC11"/>
    <mergeCell ref="B13:C13"/>
    <mergeCell ref="D13:I13"/>
    <mergeCell ref="J13:N13"/>
    <mergeCell ref="O13:AV13"/>
    <mergeCell ref="AW13:BA13"/>
    <mergeCell ref="BB13:BC13"/>
    <mergeCell ref="AW17:BA17"/>
    <mergeCell ref="B14:C15"/>
    <mergeCell ref="D14:I15"/>
    <mergeCell ref="J14:N15"/>
    <mergeCell ref="O14:AD14"/>
    <mergeCell ref="AF14:AV14"/>
    <mergeCell ref="AW14:AX15"/>
    <mergeCell ref="B17:C17"/>
    <mergeCell ref="D17:I17"/>
    <mergeCell ref="J17:N17"/>
    <mergeCell ref="O17:AV17"/>
    <mergeCell ref="AY14:AY15"/>
    <mergeCell ref="AZ14:BA15"/>
    <mergeCell ref="BB14:BC15"/>
    <mergeCell ref="O15:AD15"/>
    <mergeCell ref="AF15:AV15"/>
    <mergeCell ref="BB17:BC17"/>
    <mergeCell ref="B18:C19"/>
    <mergeCell ref="D18:I19"/>
    <mergeCell ref="J18:N19"/>
    <mergeCell ref="O18:AD18"/>
    <mergeCell ref="AF18:AV18"/>
    <mergeCell ref="AW18:AX19"/>
    <mergeCell ref="AY18:AY19"/>
    <mergeCell ref="AZ18:BA19"/>
    <mergeCell ref="BB18:BC19"/>
    <mergeCell ref="O19:AD19"/>
    <mergeCell ref="AF19:AV19"/>
    <mergeCell ref="B20:BC20"/>
    <mergeCell ref="B21:C21"/>
    <mergeCell ref="D21:I21"/>
    <mergeCell ref="J21:N21"/>
    <mergeCell ref="O21:AV21"/>
    <mergeCell ref="AW21:BA21"/>
    <mergeCell ref="BB21:BC21"/>
    <mergeCell ref="AW25:BA25"/>
    <mergeCell ref="B22:C23"/>
    <mergeCell ref="D22:I23"/>
    <mergeCell ref="J22:N23"/>
    <mergeCell ref="O22:AD22"/>
    <mergeCell ref="AF22:AV22"/>
    <mergeCell ref="AW22:AX23"/>
    <mergeCell ref="B25:C25"/>
    <mergeCell ref="D25:I25"/>
    <mergeCell ref="J25:N25"/>
    <mergeCell ref="O25:AV25"/>
    <mergeCell ref="AY22:AY23"/>
    <mergeCell ref="AZ22:BA23"/>
    <mergeCell ref="BB22:BC23"/>
    <mergeCell ref="O23:AD23"/>
    <mergeCell ref="AF23:AV23"/>
    <mergeCell ref="BB25:BC25"/>
    <mergeCell ref="B26:C27"/>
    <mergeCell ref="D26:I27"/>
    <mergeCell ref="J26:N27"/>
    <mergeCell ref="O26:AD26"/>
    <mergeCell ref="AF26:AV26"/>
    <mergeCell ref="AW26:AX27"/>
    <mergeCell ref="AY26:AY27"/>
    <mergeCell ref="AZ26:BA27"/>
    <mergeCell ref="BB26:BC27"/>
    <mergeCell ref="O27:AD27"/>
    <mergeCell ref="AF27:AV27"/>
    <mergeCell ref="B28:BC28"/>
    <mergeCell ref="B29:C29"/>
    <mergeCell ref="D29:I29"/>
    <mergeCell ref="J29:N29"/>
    <mergeCell ref="O29:AV29"/>
    <mergeCell ref="AW29:BA29"/>
    <mergeCell ref="BB29:BC29"/>
    <mergeCell ref="AW33:BA33"/>
    <mergeCell ref="B30:C31"/>
    <mergeCell ref="D30:I31"/>
    <mergeCell ref="J30:N31"/>
    <mergeCell ref="O30:AD30"/>
    <mergeCell ref="AF30:AV30"/>
    <mergeCell ref="AW30:AX31"/>
    <mergeCell ref="B33:C33"/>
    <mergeCell ref="D33:I33"/>
    <mergeCell ref="J33:N33"/>
    <mergeCell ref="O33:AV33"/>
    <mergeCell ref="AY30:AY31"/>
    <mergeCell ref="AZ30:BA31"/>
    <mergeCell ref="BB30:BC31"/>
    <mergeCell ref="O31:AD31"/>
    <mergeCell ref="AF31:AV31"/>
    <mergeCell ref="BB33:BC33"/>
    <mergeCell ref="B34:C35"/>
    <mergeCell ref="D34:I35"/>
    <mergeCell ref="J34:N35"/>
    <mergeCell ref="O34:AD34"/>
    <mergeCell ref="AF34:AV34"/>
    <mergeCell ref="AW34:AX35"/>
    <mergeCell ref="AY34:AY35"/>
    <mergeCell ref="AZ34:BA35"/>
    <mergeCell ref="BB34:BC35"/>
    <mergeCell ref="O35:AD35"/>
    <mergeCell ref="AF35:AV35"/>
    <mergeCell ref="B36:BC36"/>
    <mergeCell ref="B37:C37"/>
    <mergeCell ref="D37:I37"/>
    <mergeCell ref="J37:N37"/>
    <mergeCell ref="O37:AV37"/>
    <mergeCell ref="AW37:BA37"/>
    <mergeCell ref="BB37:BC37"/>
    <mergeCell ref="B38:C39"/>
    <mergeCell ref="D38:I39"/>
    <mergeCell ref="J38:N39"/>
    <mergeCell ref="O38:AD38"/>
    <mergeCell ref="D41:I41"/>
    <mergeCell ref="J41:N41"/>
    <mergeCell ref="O41:AV41"/>
    <mergeCell ref="AW41:BA41"/>
    <mergeCell ref="BB41:BC41"/>
    <mergeCell ref="AY38:AY39"/>
    <mergeCell ref="B42:C43"/>
    <mergeCell ref="D42:I43"/>
    <mergeCell ref="J42:N43"/>
    <mergeCell ref="O42:AD42"/>
    <mergeCell ref="AF42:AV42"/>
    <mergeCell ref="O43:AD43"/>
    <mergeCell ref="AF43:AV43"/>
    <mergeCell ref="B41:C41"/>
    <mergeCell ref="BB38:BC39"/>
    <mergeCell ref="O39:AD39"/>
    <mergeCell ref="AF39:AV39"/>
    <mergeCell ref="AW38:AX39"/>
    <mergeCell ref="AF38:AV38"/>
    <mergeCell ref="AZ38:BA39"/>
    <mergeCell ref="AW42:AX43"/>
    <mergeCell ref="AY42:AY43"/>
    <mergeCell ref="AZ42:BA43"/>
    <mergeCell ref="BB42:BC43"/>
  </mergeCells>
  <printOptions/>
  <pageMargins left="0.3937007874015748" right="0.3937007874015748" top="0.3937007874015748" bottom="0.3937007874015748" header="0" footer="0"/>
  <pageSetup horizontalDpi="600" verticalDpi="600" orientation="portrait" paperSize="9" scale="97" r:id="rId1"/>
  <headerFooter alignWithMargins="0">
    <oddFooter>&amp;Cwww.kadmo.de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42"/>
  <dimension ref="A1:EQ26"/>
  <sheetViews>
    <sheetView showGridLines="0" tabSelected="1" zoomScale="150" zoomScaleNormal="150" workbookViewId="0" topLeftCell="A1">
      <selection activeCell="B5" sqref="B5"/>
    </sheetView>
  </sheetViews>
  <sheetFormatPr defaultColWidth="1.7109375" defaultRowHeight="12.75"/>
  <cols>
    <col min="1" max="55" width="1.7109375" style="0" customWidth="1"/>
    <col min="56" max="56" width="1.7109375" style="2" customWidth="1"/>
    <col min="57" max="57" width="1.7109375" style="3" customWidth="1"/>
    <col min="58" max="58" width="2.8515625" style="3" hidden="1" customWidth="1"/>
    <col min="59" max="59" width="2.140625" style="3" hidden="1" customWidth="1"/>
    <col min="60" max="60" width="2.8515625" style="3" hidden="1" customWidth="1"/>
    <col min="61" max="72" width="1.7109375" style="3" hidden="1" customWidth="1"/>
    <col min="73" max="73" width="2.28125" style="3" bestFit="1" customWidth="1"/>
    <col min="74" max="74" width="1.7109375" style="3" customWidth="1"/>
    <col min="75" max="75" width="2.28125" style="3" bestFit="1" customWidth="1"/>
    <col min="76" max="78" width="1.7109375" style="3" customWidth="1"/>
    <col min="79" max="80" width="14.140625" style="110" bestFit="1" customWidth="1"/>
    <col min="81" max="81" width="4.140625" style="33" bestFit="1" customWidth="1"/>
    <col min="82" max="82" width="1.7109375" style="33" bestFit="1" customWidth="1"/>
    <col min="83" max="83" width="4.140625" style="33" bestFit="1" customWidth="1"/>
    <col min="84" max="85" width="6.28125" style="33" customWidth="1"/>
    <col min="86" max="86" width="12.421875" style="3" customWidth="1"/>
    <col min="87" max="87" width="8.00390625" style="3" bestFit="1" customWidth="1"/>
    <col min="88" max="88" width="4.140625" style="33" bestFit="1" customWidth="1"/>
    <col min="89" max="89" width="1.7109375" style="33" bestFit="1" customWidth="1"/>
    <col min="90" max="90" width="4.140625" style="33" bestFit="1" customWidth="1"/>
    <col min="91" max="91" width="6.28125" style="33" customWidth="1"/>
    <col min="92" max="96" width="1.7109375" style="33" customWidth="1"/>
    <col min="97" max="147" width="1.7109375" style="34" customWidth="1"/>
    <col min="148" max="16384" width="1.7109375" style="2" customWidth="1"/>
  </cols>
  <sheetData>
    <row r="1" spans="1:136" s="43" customFormat="1" ht="11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BD1" s="66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6"/>
      <c r="BW1" s="46"/>
      <c r="BX1" s="46"/>
      <c r="BY1" s="46"/>
      <c r="BZ1" s="46"/>
      <c r="CA1" s="46"/>
      <c r="CB1" s="4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</row>
    <row r="2" spans="1:115" s="48" customFormat="1" ht="11.25" customHeight="1">
      <c r="A2" s="1"/>
      <c r="B2" s="274" t="s">
        <v>266</v>
      </c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  <c r="AA2" s="274"/>
      <c r="AB2" s="274"/>
      <c r="AC2" s="274"/>
      <c r="AD2" s="274"/>
      <c r="AE2" s="274"/>
      <c r="AF2" s="274"/>
      <c r="AG2" s="274"/>
      <c r="AH2" s="274"/>
      <c r="AI2" s="274"/>
      <c r="AJ2" s="274"/>
      <c r="AK2" s="274"/>
      <c r="AL2" s="274"/>
      <c r="AM2" s="274"/>
      <c r="AN2" s="274"/>
      <c r="AO2" s="274"/>
      <c r="AP2" s="274"/>
      <c r="AQ2" s="274"/>
      <c r="AR2" s="274"/>
      <c r="AS2" s="274"/>
      <c r="AT2" s="274"/>
      <c r="AU2" s="274"/>
      <c r="AV2" s="274"/>
      <c r="AW2" s="274"/>
      <c r="AX2" s="274"/>
      <c r="AY2" s="274"/>
      <c r="AZ2" s="274"/>
      <c r="BA2" s="274"/>
      <c r="BB2" s="274"/>
      <c r="BC2" s="274"/>
      <c r="BD2" s="67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50"/>
      <c r="BW2" s="50"/>
      <c r="BX2" s="50"/>
      <c r="BY2" s="50"/>
      <c r="BZ2" s="50"/>
      <c r="CA2" s="50"/>
      <c r="CB2" s="50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</row>
    <row r="3" spans="1:115" s="52" customFormat="1" ht="11.25" customHeight="1">
      <c r="A3" s="11"/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74"/>
      <c r="AB3" s="274"/>
      <c r="AC3" s="274"/>
      <c r="AD3" s="274"/>
      <c r="AE3" s="274"/>
      <c r="AF3" s="274"/>
      <c r="AG3" s="274"/>
      <c r="AH3" s="274"/>
      <c r="AI3" s="274"/>
      <c r="AJ3" s="274"/>
      <c r="AK3" s="274"/>
      <c r="AL3" s="274"/>
      <c r="AM3" s="274"/>
      <c r="AN3" s="274"/>
      <c r="AO3" s="274"/>
      <c r="AP3" s="274"/>
      <c r="AQ3" s="274"/>
      <c r="AR3" s="274"/>
      <c r="AS3" s="274"/>
      <c r="AT3" s="274"/>
      <c r="AU3" s="274"/>
      <c r="AV3" s="274"/>
      <c r="AW3" s="274"/>
      <c r="AX3" s="274"/>
      <c r="AY3" s="274"/>
      <c r="AZ3" s="274"/>
      <c r="BA3" s="274"/>
      <c r="BB3" s="274"/>
      <c r="BC3" s="274"/>
      <c r="BD3" s="68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4"/>
      <c r="BW3" s="54"/>
      <c r="BX3" s="54"/>
      <c r="BY3" s="54"/>
      <c r="BZ3" s="54"/>
      <c r="CA3" s="54"/>
      <c r="CB3" s="54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</row>
    <row r="4" spans="2:115" s="52" customFormat="1" ht="11.25" customHeight="1"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74"/>
      <c r="Z4" s="274"/>
      <c r="AA4" s="274"/>
      <c r="AB4" s="274"/>
      <c r="AC4" s="274"/>
      <c r="AD4" s="274"/>
      <c r="AE4" s="274"/>
      <c r="AF4" s="274"/>
      <c r="AG4" s="274"/>
      <c r="AH4" s="274"/>
      <c r="AI4" s="274"/>
      <c r="AJ4" s="274"/>
      <c r="AK4" s="274"/>
      <c r="AL4" s="274"/>
      <c r="AM4" s="274"/>
      <c r="AN4" s="274"/>
      <c r="AO4" s="274"/>
      <c r="AP4" s="274"/>
      <c r="AQ4" s="274"/>
      <c r="AR4" s="274"/>
      <c r="AS4" s="274"/>
      <c r="AT4" s="274"/>
      <c r="AU4" s="274"/>
      <c r="AV4" s="274"/>
      <c r="AW4" s="274"/>
      <c r="AX4" s="274"/>
      <c r="AY4" s="274"/>
      <c r="AZ4" s="274"/>
      <c r="BA4" s="274"/>
      <c r="BB4" s="274"/>
      <c r="BC4" s="274"/>
      <c r="BD4" s="68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4"/>
      <c r="BW4" s="54"/>
      <c r="BX4" s="54"/>
      <c r="BY4" s="54"/>
      <c r="BZ4" s="54"/>
      <c r="CA4" s="54"/>
      <c r="CB4" s="54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</row>
    <row r="5" spans="12:115" s="52" customFormat="1" ht="11.25" customHeight="1">
      <c r="L5" s="17"/>
      <c r="M5" s="18"/>
      <c r="N5" s="18"/>
      <c r="O5" s="18"/>
      <c r="P5" s="18"/>
      <c r="Q5" s="18"/>
      <c r="R5" s="18"/>
      <c r="S5" s="18"/>
      <c r="T5" s="18"/>
      <c r="Y5" s="19"/>
      <c r="Z5" s="19"/>
      <c r="AA5" s="19"/>
      <c r="AB5" s="19"/>
      <c r="AC5" s="19"/>
      <c r="AD5" s="19"/>
      <c r="AE5" s="19"/>
      <c r="AF5" s="19"/>
      <c r="BD5" s="68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4"/>
      <c r="BW5" s="54"/>
      <c r="BX5" s="54"/>
      <c r="BY5" s="54"/>
      <c r="BZ5" s="54"/>
      <c r="CA5" s="54"/>
      <c r="CB5" s="54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</row>
    <row r="6" spans="56:96" ht="11.25" customHeight="1"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</row>
    <row r="7" spans="56:96" ht="11.25" customHeight="1"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</row>
    <row r="8" spans="56:96" ht="11.25" customHeight="1"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</row>
    <row r="9" spans="56:96" ht="4.5" customHeight="1"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</row>
    <row r="10" spans="56:96" ht="12.75"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</row>
    <row r="11" spans="56:116" ht="9" customHeight="1">
      <c r="BD11" s="34"/>
      <c r="BV11" s="4"/>
      <c r="BW11" s="4"/>
      <c r="BX11" s="4"/>
      <c r="BY11" s="4"/>
      <c r="BZ11" s="4"/>
      <c r="CA11" s="4"/>
      <c r="CB11" s="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2"/>
    </row>
    <row r="12" ht="13.5" thickBot="1"/>
    <row r="13" spans="1:120" s="27" customFormat="1" ht="21" customHeight="1">
      <c r="A13" s="499" t="s">
        <v>42</v>
      </c>
      <c r="B13" s="500"/>
      <c r="C13" s="500"/>
      <c r="D13" s="500"/>
      <c r="E13" s="500"/>
      <c r="F13" s="501" t="str">
        <f>IF(ISBLANK('Endspiele 1-16'!$AZ$42),"",'Endspiele 1-16'!$CA$42)</f>
        <v>FC Schalke 04</v>
      </c>
      <c r="G13" s="502"/>
      <c r="H13" s="502"/>
      <c r="I13" s="502"/>
      <c r="J13" s="502"/>
      <c r="K13" s="502"/>
      <c r="L13" s="502"/>
      <c r="M13" s="502"/>
      <c r="N13" s="502"/>
      <c r="O13" s="502"/>
      <c r="P13" s="502"/>
      <c r="Q13" s="502"/>
      <c r="R13" s="502"/>
      <c r="S13" s="502"/>
      <c r="T13" s="502"/>
      <c r="U13" s="502"/>
      <c r="V13" s="502"/>
      <c r="W13" s="502"/>
      <c r="X13" s="502"/>
      <c r="Y13" s="502"/>
      <c r="Z13" s="502"/>
      <c r="AA13" s="503"/>
      <c r="AB13" s="26"/>
      <c r="AD13" s="499" t="s">
        <v>43</v>
      </c>
      <c r="AE13" s="500"/>
      <c r="AF13" s="500"/>
      <c r="AG13" s="500"/>
      <c r="AH13" s="500"/>
      <c r="AI13" s="488" t="str">
        <f>IF(ISBLANK('Endspiele 1-16'!$AZ$42),"",'Endspiele 1-16'!$CB$42)</f>
        <v>RW Essen</v>
      </c>
      <c r="AJ13" s="489"/>
      <c r="AK13" s="489"/>
      <c r="AL13" s="489"/>
      <c r="AM13" s="489"/>
      <c r="AN13" s="489"/>
      <c r="AO13" s="489"/>
      <c r="AP13" s="489"/>
      <c r="AQ13" s="489"/>
      <c r="AR13" s="489"/>
      <c r="AS13" s="489"/>
      <c r="AT13" s="489"/>
      <c r="AU13" s="489"/>
      <c r="AV13" s="489"/>
      <c r="AW13" s="489"/>
      <c r="AX13" s="489"/>
      <c r="AY13" s="489"/>
      <c r="AZ13" s="489"/>
      <c r="BA13" s="489"/>
      <c r="BB13" s="489"/>
      <c r="BC13" s="489"/>
      <c r="BD13" s="490"/>
      <c r="BE13" s="30"/>
      <c r="BF13" s="30"/>
      <c r="BG13" s="28"/>
      <c r="BH13" s="28"/>
      <c r="BI13" s="30"/>
      <c r="BJ13" s="30"/>
      <c r="BK13" s="30"/>
      <c r="BL13" s="30"/>
      <c r="BM13" s="30"/>
      <c r="BN13" s="30"/>
      <c r="BO13" s="30"/>
      <c r="BP13" s="30"/>
      <c r="BQ13" s="30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</row>
    <row r="14" spans="1:147" s="27" customFormat="1" ht="21" customHeight="1" thickBot="1">
      <c r="A14" s="491" t="s">
        <v>44</v>
      </c>
      <c r="B14" s="492"/>
      <c r="C14" s="492"/>
      <c r="D14" s="492"/>
      <c r="E14" s="492"/>
      <c r="F14" s="493" t="str">
        <f>IF(ISBLANK('Endspiele 1-16'!$AZ$38),"",'Endspiele 1-16'!$CA$38)</f>
        <v>HJK Helsinki I (FI)</v>
      </c>
      <c r="G14" s="494"/>
      <c r="H14" s="494"/>
      <c r="I14" s="494"/>
      <c r="J14" s="494"/>
      <c r="K14" s="494"/>
      <c r="L14" s="494"/>
      <c r="M14" s="494"/>
      <c r="N14" s="494"/>
      <c r="O14" s="494"/>
      <c r="P14" s="494"/>
      <c r="Q14" s="494"/>
      <c r="R14" s="494"/>
      <c r="S14" s="494"/>
      <c r="T14" s="494"/>
      <c r="U14" s="494"/>
      <c r="V14" s="494"/>
      <c r="W14" s="494"/>
      <c r="X14" s="494"/>
      <c r="Y14" s="494"/>
      <c r="Z14" s="494"/>
      <c r="AA14" s="495"/>
      <c r="AB14" s="26"/>
      <c r="AD14" s="491" t="s">
        <v>45</v>
      </c>
      <c r="AE14" s="492"/>
      <c r="AF14" s="492"/>
      <c r="AG14" s="492"/>
      <c r="AH14" s="492"/>
      <c r="AI14" s="496" t="str">
        <f>IF(ISBLANK('Endspiele 1-16'!$AZ$38),"",'Endspiele 1-16'!$CB$38)</f>
        <v>SG Untertürkheim</v>
      </c>
      <c r="AJ14" s="497"/>
      <c r="AK14" s="497"/>
      <c r="AL14" s="497"/>
      <c r="AM14" s="497"/>
      <c r="AN14" s="497"/>
      <c r="AO14" s="497"/>
      <c r="AP14" s="497"/>
      <c r="AQ14" s="497"/>
      <c r="AR14" s="497"/>
      <c r="AS14" s="497"/>
      <c r="AT14" s="497"/>
      <c r="AU14" s="497"/>
      <c r="AV14" s="497"/>
      <c r="AW14" s="497"/>
      <c r="AX14" s="497"/>
      <c r="AY14" s="497"/>
      <c r="AZ14" s="497"/>
      <c r="BA14" s="497"/>
      <c r="BB14" s="497"/>
      <c r="BC14" s="497"/>
      <c r="BD14" s="49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115"/>
      <c r="CB14" s="115"/>
      <c r="CC14" s="30"/>
      <c r="CD14" s="30"/>
      <c r="CE14" s="30"/>
      <c r="CF14" s="30"/>
      <c r="CG14" s="30"/>
      <c r="CH14" s="28"/>
      <c r="CI14" s="28"/>
      <c r="CJ14" s="30"/>
      <c r="CK14" s="30"/>
      <c r="CL14" s="30"/>
      <c r="CM14" s="30"/>
      <c r="CN14" s="30"/>
      <c r="CO14" s="30"/>
      <c r="CP14" s="30"/>
      <c r="CQ14" s="30"/>
      <c r="CR14" s="30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</row>
    <row r="15" spans="1:147" s="27" customFormat="1" ht="21" customHeight="1">
      <c r="A15" s="484" t="s">
        <v>46</v>
      </c>
      <c r="B15" s="485"/>
      <c r="C15" s="485"/>
      <c r="D15" s="485"/>
      <c r="E15" s="485"/>
      <c r="F15" s="486" t="str">
        <f>IF(ISBLANK('Endspiele 1-16'!$AZ$34),"",'Endspiele 1-16'!$CA$34)</f>
        <v>MSV Duisburg</v>
      </c>
      <c r="G15" s="485"/>
      <c r="H15" s="485"/>
      <c r="I15" s="485"/>
      <c r="J15" s="485"/>
      <c r="K15" s="485"/>
      <c r="L15" s="485"/>
      <c r="M15" s="485"/>
      <c r="N15" s="485"/>
      <c r="O15" s="485"/>
      <c r="P15" s="485"/>
      <c r="Q15" s="485"/>
      <c r="R15" s="485"/>
      <c r="S15" s="485"/>
      <c r="T15" s="485"/>
      <c r="U15" s="485"/>
      <c r="V15" s="485"/>
      <c r="W15" s="485"/>
      <c r="X15" s="485"/>
      <c r="Y15" s="485"/>
      <c r="Z15" s="485"/>
      <c r="AA15" s="487"/>
      <c r="AB15" s="26"/>
      <c r="AC15" s="26"/>
      <c r="AD15" s="484" t="s">
        <v>54</v>
      </c>
      <c r="AE15" s="485"/>
      <c r="AF15" s="485"/>
      <c r="AG15" s="485"/>
      <c r="AH15" s="485"/>
      <c r="AI15" s="486" t="str">
        <f>IF(ISBLANK('Endspiele 1-16'!$AZ$34),"",'Endspiele 1-16'!$CB$34)</f>
        <v>SC Fortuna Köln</v>
      </c>
      <c r="AJ15" s="485"/>
      <c r="AK15" s="485"/>
      <c r="AL15" s="485"/>
      <c r="AM15" s="485"/>
      <c r="AN15" s="485"/>
      <c r="AO15" s="485"/>
      <c r="AP15" s="485"/>
      <c r="AQ15" s="485"/>
      <c r="AR15" s="485"/>
      <c r="AS15" s="485"/>
      <c r="AT15" s="485"/>
      <c r="AU15" s="485"/>
      <c r="AV15" s="485"/>
      <c r="AW15" s="485"/>
      <c r="AX15" s="485"/>
      <c r="AY15" s="485"/>
      <c r="AZ15" s="485"/>
      <c r="BA15" s="485"/>
      <c r="BB15" s="485"/>
      <c r="BC15" s="485"/>
      <c r="BD15" s="487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115"/>
      <c r="CB15" s="115"/>
      <c r="CC15" s="30"/>
      <c r="CD15" s="30"/>
      <c r="CE15" s="30"/>
      <c r="CF15" s="30"/>
      <c r="CG15" s="30"/>
      <c r="CH15" s="28"/>
      <c r="CI15" s="28"/>
      <c r="CJ15" s="30"/>
      <c r="CK15" s="30"/>
      <c r="CL15" s="30"/>
      <c r="CM15" s="30"/>
      <c r="CN15" s="30"/>
      <c r="CO15" s="30"/>
      <c r="CP15" s="30"/>
      <c r="CQ15" s="30"/>
      <c r="CR15" s="30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</row>
    <row r="16" spans="1:147" s="27" customFormat="1" ht="21" customHeight="1">
      <c r="A16" s="480" t="s">
        <v>47</v>
      </c>
      <c r="B16" s="481"/>
      <c r="C16" s="481"/>
      <c r="D16" s="481"/>
      <c r="E16" s="481"/>
      <c r="F16" s="482" t="str">
        <f>IF(ISBLANK('Endspiele 1-16'!$AZ$30),"",'Endspiele 1-16'!$CA$30)</f>
        <v>HJK Helsinki II (FI)</v>
      </c>
      <c r="G16" s="481"/>
      <c r="H16" s="481"/>
      <c r="I16" s="481"/>
      <c r="J16" s="481"/>
      <c r="K16" s="481"/>
      <c r="L16" s="481"/>
      <c r="M16" s="481"/>
      <c r="N16" s="481"/>
      <c r="O16" s="481"/>
      <c r="P16" s="481"/>
      <c r="Q16" s="481"/>
      <c r="R16" s="481"/>
      <c r="S16" s="481"/>
      <c r="T16" s="481"/>
      <c r="U16" s="481"/>
      <c r="V16" s="481"/>
      <c r="W16" s="481"/>
      <c r="X16" s="481"/>
      <c r="Y16" s="481"/>
      <c r="Z16" s="481"/>
      <c r="AA16" s="483"/>
      <c r="AB16" s="26"/>
      <c r="AC16" s="26"/>
      <c r="AD16" s="480" t="s">
        <v>55</v>
      </c>
      <c r="AE16" s="481"/>
      <c r="AF16" s="481"/>
      <c r="AG16" s="481"/>
      <c r="AH16" s="481"/>
      <c r="AI16" s="482" t="str">
        <f>IF(ISBLANK('Endspiele 1-16'!$AZ$30),"",'Endspiele 1-16'!$CB$30)</f>
        <v>SV Avenwedde</v>
      </c>
      <c r="AJ16" s="481"/>
      <c r="AK16" s="481"/>
      <c r="AL16" s="481"/>
      <c r="AM16" s="481"/>
      <c r="AN16" s="481"/>
      <c r="AO16" s="481"/>
      <c r="AP16" s="481"/>
      <c r="AQ16" s="481"/>
      <c r="AR16" s="481"/>
      <c r="AS16" s="481"/>
      <c r="AT16" s="481"/>
      <c r="AU16" s="481"/>
      <c r="AV16" s="481"/>
      <c r="AW16" s="481"/>
      <c r="AX16" s="481"/>
      <c r="AY16" s="481"/>
      <c r="AZ16" s="481"/>
      <c r="BA16" s="481"/>
      <c r="BB16" s="481"/>
      <c r="BC16" s="481"/>
      <c r="BD16" s="483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115"/>
      <c r="CB16" s="115"/>
      <c r="CC16" s="30"/>
      <c r="CD16" s="30"/>
      <c r="CE16" s="30"/>
      <c r="CF16" s="30"/>
      <c r="CG16" s="30"/>
      <c r="CH16" s="28"/>
      <c r="CI16" s="28"/>
      <c r="CJ16" s="30"/>
      <c r="CK16" s="30"/>
      <c r="CL16" s="30"/>
      <c r="CM16" s="30"/>
      <c r="CN16" s="30"/>
      <c r="CO16" s="30"/>
      <c r="CP16" s="30"/>
      <c r="CQ16" s="30"/>
      <c r="CR16" s="30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</row>
    <row r="17" spans="1:147" s="27" customFormat="1" ht="21" customHeight="1">
      <c r="A17" s="480" t="s">
        <v>48</v>
      </c>
      <c r="B17" s="481"/>
      <c r="C17" s="481"/>
      <c r="D17" s="481"/>
      <c r="E17" s="481"/>
      <c r="F17" s="482" t="str">
        <f>IF(ISBLANK('Endspiele 1-16'!$AZ$26),"",'Endspiele 1-16'!$CA$26)</f>
        <v>SG Wattenscheid 09</v>
      </c>
      <c r="G17" s="481"/>
      <c r="H17" s="481"/>
      <c r="I17" s="481"/>
      <c r="J17" s="481"/>
      <c r="K17" s="481"/>
      <c r="L17" s="481"/>
      <c r="M17" s="481"/>
      <c r="N17" s="481"/>
      <c r="O17" s="481"/>
      <c r="P17" s="481"/>
      <c r="Q17" s="481"/>
      <c r="R17" s="481"/>
      <c r="S17" s="481"/>
      <c r="T17" s="481"/>
      <c r="U17" s="481"/>
      <c r="V17" s="481"/>
      <c r="W17" s="481"/>
      <c r="X17" s="481"/>
      <c r="Y17" s="481"/>
      <c r="Z17" s="481"/>
      <c r="AA17" s="483"/>
      <c r="AB17" s="26"/>
      <c r="AC17" s="26"/>
      <c r="AD17" s="480" t="s">
        <v>56</v>
      </c>
      <c r="AE17" s="481"/>
      <c r="AF17" s="481"/>
      <c r="AG17" s="481"/>
      <c r="AH17" s="481"/>
      <c r="AI17" s="482" t="str">
        <f>IF(ISBLANK('Endspiele 1-16'!$AZ$26),"",'Endspiele 1-16'!$CB$26)</f>
        <v>DSC Wanne Eickel</v>
      </c>
      <c r="AJ17" s="481"/>
      <c r="AK17" s="481"/>
      <c r="AL17" s="481"/>
      <c r="AM17" s="481"/>
      <c r="AN17" s="481"/>
      <c r="AO17" s="481"/>
      <c r="AP17" s="481"/>
      <c r="AQ17" s="481"/>
      <c r="AR17" s="481"/>
      <c r="AS17" s="481"/>
      <c r="AT17" s="481"/>
      <c r="AU17" s="481"/>
      <c r="AV17" s="481"/>
      <c r="AW17" s="481"/>
      <c r="AX17" s="481"/>
      <c r="AY17" s="481"/>
      <c r="AZ17" s="481"/>
      <c r="BA17" s="481"/>
      <c r="BB17" s="481"/>
      <c r="BC17" s="481"/>
      <c r="BD17" s="483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115"/>
      <c r="CB17" s="115"/>
      <c r="CC17" s="30"/>
      <c r="CD17" s="30"/>
      <c r="CE17" s="30"/>
      <c r="CF17" s="30"/>
      <c r="CG17" s="30"/>
      <c r="CH17" s="28"/>
      <c r="CI17" s="28"/>
      <c r="CJ17" s="30"/>
      <c r="CK17" s="30"/>
      <c r="CL17" s="30"/>
      <c r="CM17" s="30"/>
      <c r="CN17" s="30"/>
      <c r="CO17" s="30"/>
      <c r="CP17" s="30"/>
      <c r="CQ17" s="30"/>
      <c r="CR17" s="30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</row>
    <row r="18" spans="1:147" s="27" customFormat="1" ht="21" customHeight="1">
      <c r="A18" s="480" t="s">
        <v>49</v>
      </c>
      <c r="B18" s="481"/>
      <c r="C18" s="481"/>
      <c r="D18" s="481"/>
      <c r="E18" s="481"/>
      <c r="F18" s="482" t="str">
        <f>IF(ISBLANK('Endspiele 1-16'!$AZ$22),"",'Endspiele 1-16'!$CA$22)</f>
        <v>Korona Kielce (PL)</v>
      </c>
      <c r="G18" s="481"/>
      <c r="H18" s="481"/>
      <c r="I18" s="481"/>
      <c r="J18" s="481"/>
      <c r="K18" s="481"/>
      <c r="L18" s="481"/>
      <c r="M18" s="481"/>
      <c r="N18" s="481"/>
      <c r="O18" s="481"/>
      <c r="P18" s="481"/>
      <c r="Q18" s="481"/>
      <c r="R18" s="481"/>
      <c r="S18" s="481"/>
      <c r="T18" s="481"/>
      <c r="U18" s="481"/>
      <c r="V18" s="481"/>
      <c r="W18" s="481"/>
      <c r="X18" s="481"/>
      <c r="Y18" s="481"/>
      <c r="Z18" s="481"/>
      <c r="AA18" s="483"/>
      <c r="AB18" s="26"/>
      <c r="AC18" s="26"/>
      <c r="AD18" s="480" t="s">
        <v>57</v>
      </c>
      <c r="AE18" s="481"/>
      <c r="AF18" s="481"/>
      <c r="AG18" s="481"/>
      <c r="AH18" s="481"/>
      <c r="AI18" s="482" t="str">
        <f>IF(ISBLANK('Endspiele 1-16'!$AZ$22),"",'Endspiele 1-16'!$CB$22)</f>
        <v>Fortuna Düsseldorf</v>
      </c>
      <c r="AJ18" s="481"/>
      <c r="AK18" s="481"/>
      <c r="AL18" s="481"/>
      <c r="AM18" s="481"/>
      <c r="AN18" s="481"/>
      <c r="AO18" s="481"/>
      <c r="AP18" s="481"/>
      <c r="AQ18" s="481"/>
      <c r="AR18" s="481"/>
      <c r="AS18" s="481"/>
      <c r="AT18" s="481"/>
      <c r="AU18" s="481"/>
      <c r="AV18" s="481"/>
      <c r="AW18" s="481"/>
      <c r="AX18" s="481"/>
      <c r="AY18" s="481"/>
      <c r="AZ18" s="481"/>
      <c r="BA18" s="481"/>
      <c r="BB18" s="481"/>
      <c r="BC18" s="481"/>
      <c r="BD18" s="483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115"/>
      <c r="CB18" s="115"/>
      <c r="CC18" s="30"/>
      <c r="CD18" s="30"/>
      <c r="CE18" s="30"/>
      <c r="CF18" s="30"/>
      <c r="CG18" s="30"/>
      <c r="CH18" s="28"/>
      <c r="CI18" s="28"/>
      <c r="CJ18" s="30"/>
      <c r="CK18" s="30"/>
      <c r="CL18" s="30"/>
      <c r="CM18" s="30"/>
      <c r="CN18" s="30"/>
      <c r="CO18" s="30"/>
      <c r="CP18" s="30"/>
      <c r="CQ18" s="30"/>
      <c r="CR18" s="30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</row>
    <row r="19" spans="1:147" s="27" customFormat="1" ht="21" customHeight="1">
      <c r="A19" s="480" t="s">
        <v>50</v>
      </c>
      <c r="B19" s="481"/>
      <c r="C19" s="481"/>
      <c r="D19" s="481"/>
      <c r="E19" s="481"/>
      <c r="F19" s="482" t="str">
        <f>IF(ISBLANK('Endspiele 1-16'!$AZ$18),"",'Endspiele 1-16'!$CA$18)</f>
        <v>Stuttgarter Kickers</v>
      </c>
      <c r="G19" s="481"/>
      <c r="H19" s="481"/>
      <c r="I19" s="481"/>
      <c r="J19" s="481"/>
      <c r="K19" s="481"/>
      <c r="L19" s="481"/>
      <c r="M19" s="481"/>
      <c r="N19" s="481"/>
      <c r="O19" s="481"/>
      <c r="P19" s="481"/>
      <c r="Q19" s="481"/>
      <c r="R19" s="481"/>
      <c r="S19" s="481"/>
      <c r="T19" s="481"/>
      <c r="U19" s="481"/>
      <c r="V19" s="481"/>
      <c r="W19" s="481"/>
      <c r="X19" s="481"/>
      <c r="Y19" s="481"/>
      <c r="Z19" s="481"/>
      <c r="AA19" s="483"/>
      <c r="AB19" s="26"/>
      <c r="AC19" s="26"/>
      <c r="AD19" s="480" t="s">
        <v>58</v>
      </c>
      <c r="AE19" s="481"/>
      <c r="AF19" s="481"/>
      <c r="AG19" s="481"/>
      <c r="AH19" s="481"/>
      <c r="AI19" s="482" t="str">
        <f>IF(ISBLANK('Endspiele 1-16'!$AZ$18),"",'Endspiele 1-16'!$CB$18)</f>
        <v>SC Verl I</v>
      </c>
      <c r="AJ19" s="481"/>
      <c r="AK19" s="481"/>
      <c r="AL19" s="481"/>
      <c r="AM19" s="481"/>
      <c r="AN19" s="481"/>
      <c r="AO19" s="481"/>
      <c r="AP19" s="481"/>
      <c r="AQ19" s="481"/>
      <c r="AR19" s="481"/>
      <c r="AS19" s="481"/>
      <c r="AT19" s="481"/>
      <c r="AU19" s="481"/>
      <c r="AV19" s="481"/>
      <c r="AW19" s="481"/>
      <c r="AX19" s="481"/>
      <c r="AY19" s="481"/>
      <c r="AZ19" s="481"/>
      <c r="BA19" s="481"/>
      <c r="BB19" s="481"/>
      <c r="BC19" s="481"/>
      <c r="BD19" s="483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115"/>
      <c r="CB19" s="115"/>
      <c r="CC19" s="30"/>
      <c r="CD19" s="30"/>
      <c r="CE19" s="30"/>
      <c r="CF19" s="30"/>
      <c r="CG19" s="30"/>
      <c r="CH19" s="28"/>
      <c r="CI19" s="28"/>
      <c r="CJ19" s="30"/>
      <c r="CK19" s="30"/>
      <c r="CL19" s="30"/>
      <c r="CM19" s="30"/>
      <c r="CN19" s="30"/>
      <c r="CO19" s="30"/>
      <c r="CP19" s="30"/>
      <c r="CQ19" s="30"/>
      <c r="CR19" s="30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</row>
    <row r="20" spans="1:147" s="27" customFormat="1" ht="21" customHeight="1">
      <c r="A20" s="480" t="s">
        <v>51</v>
      </c>
      <c r="B20" s="481"/>
      <c r="C20" s="481"/>
      <c r="D20" s="481"/>
      <c r="E20" s="481"/>
      <c r="F20" s="482" t="str">
        <f>IF(ISBLANK('Endspiele 1-16'!$AZ$14),"",'Endspiele 1-16'!$CA$14)</f>
        <v>RW Oberhausen</v>
      </c>
      <c r="G20" s="481"/>
      <c r="H20" s="481"/>
      <c r="I20" s="481"/>
      <c r="J20" s="481"/>
      <c r="K20" s="481"/>
      <c r="L20" s="481"/>
      <c r="M20" s="481"/>
      <c r="N20" s="481"/>
      <c r="O20" s="481"/>
      <c r="P20" s="481"/>
      <c r="Q20" s="481"/>
      <c r="R20" s="481"/>
      <c r="S20" s="481"/>
      <c r="T20" s="481"/>
      <c r="U20" s="481"/>
      <c r="V20" s="481"/>
      <c r="W20" s="481"/>
      <c r="X20" s="481"/>
      <c r="Y20" s="481"/>
      <c r="Z20" s="481"/>
      <c r="AA20" s="483"/>
      <c r="AB20" s="26"/>
      <c r="AC20" s="26"/>
      <c r="AD20" s="480" t="s">
        <v>59</v>
      </c>
      <c r="AE20" s="481"/>
      <c r="AF20" s="481"/>
      <c r="AG20" s="481"/>
      <c r="AH20" s="481"/>
      <c r="AI20" s="482" t="str">
        <f>IF(ISBLANK('Endspiele 1-16'!$AZ$14),"",'Endspiele 1-16'!$CB$14)</f>
        <v>SV Lippstadt 08</v>
      </c>
      <c r="AJ20" s="481"/>
      <c r="AK20" s="481"/>
      <c r="AL20" s="481"/>
      <c r="AM20" s="481"/>
      <c r="AN20" s="481"/>
      <c r="AO20" s="481"/>
      <c r="AP20" s="481"/>
      <c r="AQ20" s="481"/>
      <c r="AR20" s="481"/>
      <c r="AS20" s="481"/>
      <c r="AT20" s="481"/>
      <c r="AU20" s="481"/>
      <c r="AV20" s="481"/>
      <c r="AW20" s="481"/>
      <c r="AX20" s="481"/>
      <c r="AY20" s="481"/>
      <c r="AZ20" s="481"/>
      <c r="BA20" s="481"/>
      <c r="BB20" s="481"/>
      <c r="BC20" s="481"/>
      <c r="BD20" s="483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115"/>
      <c r="CB20" s="115"/>
      <c r="CC20" s="30"/>
      <c r="CD20" s="30"/>
      <c r="CE20" s="30"/>
      <c r="CF20" s="30"/>
      <c r="CG20" s="30"/>
      <c r="CH20" s="28"/>
      <c r="CI20" s="28"/>
      <c r="CJ20" s="30"/>
      <c r="CK20" s="30"/>
      <c r="CL20" s="30"/>
      <c r="CM20" s="30"/>
      <c r="CN20" s="30"/>
      <c r="CO20" s="30"/>
      <c r="CP20" s="30"/>
      <c r="CQ20" s="30"/>
      <c r="CR20" s="30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</row>
    <row r="21" spans="1:147" s="27" customFormat="1" ht="21" customHeight="1">
      <c r="A21" s="480" t="s">
        <v>52</v>
      </c>
      <c r="B21" s="481"/>
      <c r="C21" s="481"/>
      <c r="D21" s="481"/>
      <c r="E21" s="481"/>
      <c r="F21" s="482" t="str">
        <f>IF(ISBLANK('Grp.K 17-19'!$AZ$33),"",'Grp.K 17-19'!$H$39)</f>
        <v>FC Gütersloh</v>
      </c>
      <c r="G21" s="481"/>
      <c r="H21" s="481"/>
      <c r="I21" s="481"/>
      <c r="J21" s="481"/>
      <c r="K21" s="481"/>
      <c r="L21" s="481"/>
      <c r="M21" s="481"/>
      <c r="N21" s="481"/>
      <c r="O21" s="481"/>
      <c r="P21" s="481"/>
      <c r="Q21" s="481"/>
      <c r="R21" s="481"/>
      <c r="S21" s="481"/>
      <c r="T21" s="481"/>
      <c r="U21" s="481"/>
      <c r="V21" s="481"/>
      <c r="W21" s="481"/>
      <c r="X21" s="481"/>
      <c r="Y21" s="481"/>
      <c r="Z21" s="481"/>
      <c r="AA21" s="483"/>
      <c r="AB21" s="26"/>
      <c r="AC21" s="26"/>
      <c r="AD21" s="480" t="s">
        <v>60</v>
      </c>
      <c r="AE21" s="481"/>
      <c r="AF21" s="481"/>
      <c r="AG21" s="481"/>
      <c r="AH21" s="481"/>
      <c r="AI21" s="482" t="str">
        <f>IF(ISBLANK('Grp.K 17-19'!$AZ$33),"",'Grp.K 17-19'!$H$40)</f>
        <v>SF Siegen</v>
      </c>
      <c r="AJ21" s="481"/>
      <c r="AK21" s="481"/>
      <c r="AL21" s="481"/>
      <c r="AM21" s="481"/>
      <c r="AN21" s="481"/>
      <c r="AO21" s="481"/>
      <c r="AP21" s="481"/>
      <c r="AQ21" s="481"/>
      <c r="AR21" s="481"/>
      <c r="AS21" s="481"/>
      <c r="AT21" s="481"/>
      <c r="AU21" s="481"/>
      <c r="AV21" s="481"/>
      <c r="AW21" s="481"/>
      <c r="AX21" s="481"/>
      <c r="AY21" s="481"/>
      <c r="AZ21" s="481"/>
      <c r="BA21" s="481"/>
      <c r="BB21" s="481"/>
      <c r="BC21" s="481"/>
      <c r="BD21" s="483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115"/>
      <c r="CB21" s="115"/>
      <c r="CC21" s="30"/>
      <c r="CD21" s="30"/>
      <c r="CE21" s="30"/>
      <c r="CF21" s="30"/>
      <c r="CG21" s="30"/>
      <c r="CH21" s="28"/>
      <c r="CI21" s="28"/>
      <c r="CJ21" s="30"/>
      <c r="CK21" s="30"/>
      <c r="CL21" s="30"/>
      <c r="CM21" s="30"/>
      <c r="CN21" s="30"/>
      <c r="CO21" s="30"/>
      <c r="CP21" s="30"/>
      <c r="CQ21" s="30"/>
      <c r="CR21" s="30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</row>
    <row r="22" spans="1:147" s="27" customFormat="1" ht="21" customHeight="1">
      <c r="A22" s="480" t="s">
        <v>53</v>
      </c>
      <c r="B22" s="481"/>
      <c r="C22" s="481"/>
      <c r="D22" s="481"/>
      <c r="E22" s="481"/>
      <c r="F22" s="482" t="str">
        <f>IF(ISBLANK('Grp.K 17-19'!$AZ$33),"",'Grp.K 17-19'!$H$41)</f>
        <v>SC Wiedenbrück 2000</v>
      </c>
      <c r="G22" s="481"/>
      <c r="H22" s="481"/>
      <c r="I22" s="481"/>
      <c r="J22" s="481"/>
      <c r="K22" s="481"/>
      <c r="L22" s="481"/>
      <c r="M22" s="481"/>
      <c r="N22" s="481"/>
      <c r="O22" s="481"/>
      <c r="P22" s="481"/>
      <c r="Q22" s="481"/>
      <c r="R22" s="481"/>
      <c r="S22" s="481"/>
      <c r="T22" s="481"/>
      <c r="U22" s="481"/>
      <c r="V22" s="481"/>
      <c r="W22" s="481"/>
      <c r="X22" s="481"/>
      <c r="Y22" s="481"/>
      <c r="Z22" s="481"/>
      <c r="AA22" s="483"/>
      <c r="AB22" s="26"/>
      <c r="AC22" s="26"/>
      <c r="AD22" s="480" t="s">
        <v>61</v>
      </c>
      <c r="AE22" s="481"/>
      <c r="AF22" s="481"/>
      <c r="AG22" s="481"/>
      <c r="AH22" s="481"/>
      <c r="AI22" s="482" t="str">
        <f>IF(ISBLANK('Grp.I 20-22'!$AZ$33),"",'Grp.I 20-22'!$H$39)</f>
        <v>SCE Gütersloh</v>
      </c>
      <c r="AJ22" s="481"/>
      <c r="AK22" s="481"/>
      <c r="AL22" s="481"/>
      <c r="AM22" s="481"/>
      <c r="AN22" s="481"/>
      <c r="AO22" s="481"/>
      <c r="AP22" s="481"/>
      <c r="AQ22" s="481"/>
      <c r="AR22" s="481"/>
      <c r="AS22" s="481"/>
      <c r="AT22" s="481"/>
      <c r="AU22" s="481"/>
      <c r="AV22" s="481"/>
      <c r="AW22" s="481"/>
      <c r="AX22" s="481"/>
      <c r="AY22" s="481"/>
      <c r="AZ22" s="481"/>
      <c r="BA22" s="481"/>
      <c r="BB22" s="481"/>
      <c r="BC22" s="481"/>
      <c r="BD22" s="483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115"/>
      <c r="CB22" s="115"/>
      <c r="CC22" s="30"/>
      <c r="CD22" s="30"/>
      <c r="CE22" s="30"/>
      <c r="CF22" s="30"/>
      <c r="CG22" s="30"/>
      <c r="CH22" s="28"/>
      <c r="CI22" s="28"/>
      <c r="CJ22" s="30"/>
      <c r="CK22" s="30"/>
      <c r="CL22" s="30"/>
      <c r="CM22" s="30"/>
      <c r="CN22" s="30"/>
      <c r="CO22" s="30"/>
      <c r="CP22" s="30"/>
      <c r="CQ22" s="30"/>
      <c r="CR22" s="30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</row>
    <row r="23" spans="1:147" s="27" customFormat="1" ht="21" customHeight="1">
      <c r="A23" s="480" t="s">
        <v>62</v>
      </c>
      <c r="B23" s="481"/>
      <c r="C23" s="481"/>
      <c r="D23" s="481"/>
      <c r="E23" s="481"/>
      <c r="F23" s="482" t="str">
        <f>IF(ISBLANK('Grp.I 20-22'!$AZ$33),"",'Grp.I 20-22'!$H$40)</f>
        <v>FC Stukenbrock</v>
      </c>
      <c r="G23" s="481"/>
      <c r="H23" s="481"/>
      <c r="I23" s="481"/>
      <c r="J23" s="481"/>
      <c r="K23" s="481"/>
      <c r="L23" s="481"/>
      <c r="M23" s="481"/>
      <c r="N23" s="481"/>
      <c r="O23" s="481"/>
      <c r="P23" s="481"/>
      <c r="Q23" s="481"/>
      <c r="R23" s="481"/>
      <c r="S23" s="481"/>
      <c r="T23" s="481"/>
      <c r="U23" s="481"/>
      <c r="V23" s="481"/>
      <c r="W23" s="481"/>
      <c r="X23" s="481"/>
      <c r="Y23" s="481"/>
      <c r="Z23" s="481"/>
      <c r="AA23" s="483"/>
      <c r="AB23" s="26"/>
      <c r="AC23" s="26"/>
      <c r="AD23" s="480" t="s">
        <v>63</v>
      </c>
      <c r="AE23" s="481"/>
      <c r="AF23" s="481"/>
      <c r="AG23" s="481"/>
      <c r="AH23" s="481"/>
      <c r="AI23" s="482" t="str">
        <f>IF(ISBLANK('Grp.I 20-22'!$AZ$33),"",'Grp.I 20-22'!$H$41)</f>
        <v>RW St. Vit</v>
      </c>
      <c r="AJ23" s="481"/>
      <c r="AK23" s="481"/>
      <c r="AL23" s="481"/>
      <c r="AM23" s="481"/>
      <c r="AN23" s="481"/>
      <c r="AO23" s="481"/>
      <c r="AP23" s="481"/>
      <c r="AQ23" s="481"/>
      <c r="AR23" s="481"/>
      <c r="AS23" s="481"/>
      <c r="AT23" s="481"/>
      <c r="AU23" s="481"/>
      <c r="AV23" s="481"/>
      <c r="AW23" s="481"/>
      <c r="AX23" s="481"/>
      <c r="AY23" s="481"/>
      <c r="AZ23" s="481"/>
      <c r="BA23" s="481"/>
      <c r="BB23" s="481"/>
      <c r="BC23" s="481"/>
      <c r="BD23" s="483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115"/>
      <c r="CB23" s="115"/>
      <c r="CC23" s="30"/>
      <c r="CD23" s="30"/>
      <c r="CE23" s="30"/>
      <c r="CF23" s="30"/>
      <c r="CG23" s="30"/>
      <c r="CH23" s="28"/>
      <c r="CI23" s="28"/>
      <c r="CJ23" s="30"/>
      <c r="CK23" s="30"/>
      <c r="CL23" s="30"/>
      <c r="CM23" s="30"/>
      <c r="CN23" s="30"/>
      <c r="CO23" s="30"/>
      <c r="CP23" s="30"/>
      <c r="CQ23" s="30"/>
      <c r="CR23" s="30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</row>
    <row r="24" spans="1:147" s="27" customFormat="1" ht="21" customHeight="1">
      <c r="A24" s="480" t="s">
        <v>64</v>
      </c>
      <c r="B24" s="481"/>
      <c r="C24" s="481"/>
      <c r="D24" s="481"/>
      <c r="E24" s="481"/>
      <c r="F24" s="482" t="str">
        <f>IF(ISBLANK('Grp.H 23-25'!$AZ$33),"",'Grp.H 23-25'!$H$39)</f>
        <v>FV Wiehl</v>
      </c>
      <c r="G24" s="481"/>
      <c r="H24" s="481"/>
      <c r="I24" s="481"/>
      <c r="J24" s="481"/>
      <c r="K24" s="481"/>
      <c r="L24" s="481"/>
      <c r="M24" s="481"/>
      <c r="N24" s="481"/>
      <c r="O24" s="481"/>
      <c r="P24" s="481"/>
      <c r="Q24" s="481"/>
      <c r="R24" s="481"/>
      <c r="S24" s="481"/>
      <c r="T24" s="481"/>
      <c r="U24" s="481"/>
      <c r="V24" s="481"/>
      <c r="W24" s="481"/>
      <c r="X24" s="481"/>
      <c r="Y24" s="481"/>
      <c r="Z24" s="481"/>
      <c r="AA24" s="483"/>
      <c r="AB24" s="26"/>
      <c r="AC24" s="26"/>
      <c r="AD24" s="480" t="s">
        <v>65</v>
      </c>
      <c r="AE24" s="481"/>
      <c r="AF24" s="481"/>
      <c r="AG24" s="481"/>
      <c r="AH24" s="481"/>
      <c r="AI24" s="482" t="str">
        <f>IF(ISBLANK('Grp.H 23-25'!$AZ$33),"",'Grp.H 23-25'!$H$40)</f>
        <v>GW Varensell</v>
      </c>
      <c r="AJ24" s="481"/>
      <c r="AK24" s="481"/>
      <c r="AL24" s="481"/>
      <c r="AM24" s="481"/>
      <c r="AN24" s="481"/>
      <c r="AO24" s="481"/>
      <c r="AP24" s="481"/>
      <c r="AQ24" s="481"/>
      <c r="AR24" s="481"/>
      <c r="AS24" s="481"/>
      <c r="AT24" s="481"/>
      <c r="AU24" s="481"/>
      <c r="AV24" s="481"/>
      <c r="AW24" s="481"/>
      <c r="AX24" s="481"/>
      <c r="AY24" s="481"/>
      <c r="AZ24" s="481"/>
      <c r="BA24" s="481"/>
      <c r="BB24" s="481"/>
      <c r="BC24" s="481"/>
      <c r="BD24" s="483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115"/>
      <c r="CB24" s="115"/>
      <c r="CC24" s="30"/>
      <c r="CD24" s="30"/>
      <c r="CE24" s="30"/>
      <c r="CF24" s="30"/>
      <c r="CG24" s="30"/>
      <c r="CH24" s="28"/>
      <c r="CI24" s="28"/>
      <c r="CJ24" s="30"/>
      <c r="CK24" s="30"/>
      <c r="CL24" s="30"/>
      <c r="CM24" s="30"/>
      <c r="CN24" s="30"/>
      <c r="CO24" s="30"/>
      <c r="CP24" s="30"/>
      <c r="CQ24" s="30"/>
      <c r="CR24" s="30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</row>
    <row r="25" spans="1:147" s="27" customFormat="1" ht="21" customHeight="1">
      <c r="A25" s="480" t="s">
        <v>66</v>
      </c>
      <c r="B25" s="481"/>
      <c r="C25" s="481"/>
      <c r="D25" s="481"/>
      <c r="E25" s="481"/>
      <c r="F25" s="482" t="str">
        <f>IF(ISBLANK('Grp.H 23-25'!$AZ$33),"",'Grp.H 23-25'!$H$41)</f>
        <v>SC Verl II</v>
      </c>
      <c r="G25" s="481"/>
      <c r="H25" s="481"/>
      <c r="I25" s="481"/>
      <c r="J25" s="481"/>
      <c r="K25" s="481"/>
      <c r="L25" s="481"/>
      <c r="M25" s="481"/>
      <c r="N25" s="481"/>
      <c r="O25" s="481"/>
      <c r="P25" s="481"/>
      <c r="Q25" s="481"/>
      <c r="R25" s="481"/>
      <c r="S25" s="481"/>
      <c r="T25" s="481"/>
      <c r="U25" s="481"/>
      <c r="V25" s="481"/>
      <c r="W25" s="481"/>
      <c r="X25" s="481"/>
      <c r="Y25" s="481"/>
      <c r="Z25" s="481"/>
      <c r="AA25" s="483"/>
      <c r="AB25" s="26"/>
      <c r="AC25" s="26"/>
      <c r="AD25" s="480" t="s">
        <v>67</v>
      </c>
      <c r="AE25" s="481"/>
      <c r="AF25" s="481"/>
      <c r="AG25" s="481"/>
      <c r="AH25" s="481"/>
      <c r="AI25" s="482" t="str">
        <f>IF(ISBLANK('Grp.G 26-28'!$AZ$33),"",'Grp.G 26-28'!$H$39)</f>
        <v>SV Spexard</v>
      </c>
      <c r="AJ25" s="481"/>
      <c r="AK25" s="481"/>
      <c r="AL25" s="481"/>
      <c r="AM25" s="481"/>
      <c r="AN25" s="481"/>
      <c r="AO25" s="481"/>
      <c r="AP25" s="481"/>
      <c r="AQ25" s="481"/>
      <c r="AR25" s="481"/>
      <c r="AS25" s="481"/>
      <c r="AT25" s="481"/>
      <c r="AU25" s="481"/>
      <c r="AV25" s="481"/>
      <c r="AW25" s="481"/>
      <c r="AX25" s="481"/>
      <c r="AY25" s="481"/>
      <c r="AZ25" s="481"/>
      <c r="BA25" s="481"/>
      <c r="BB25" s="481"/>
      <c r="BC25" s="481"/>
      <c r="BD25" s="483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115"/>
      <c r="CB25" s="115"/>
      <c r="CC25" s="30"/>
      <c r="CD25" s="30"/>
      <c r="CE25" s="30"/>
      <c r="CF25" s="30"/>
      <c r="CG25" s="30"/>
      <c r="CH25" s="28"/>
      <c r="CI25" s="28"/>
      <c r="CJ25" s="30"/>
      <c r="CK25" s="30"/>
      <c r="CL25" s="30"/>
      <c r="CM25" s="30"/>
      <c r="CN25" s="30"/>
      <c r="CO25" s="30"/>
      <c r="CP25" s="30"/>
      <c r="CQ25" s="30"/>
      <c r="CR25" s="30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</row>
    <row r="26" spans="1:147" s="27" customFormat="1" ht="21" customHeight="1">
      <c r="A26" s="480" t="s">
        <v>68</v>
      </c>
      <c r="B26" s="481"/>
      <c r="C26" s="481"/>
      <c r="D26" s="481"/>
      <c r="E26" s="481"/>
      <c r="F26" s="482" t="str">
        <f>IF(ISBLANK('Grp.G 26-28'!$AZ$33),"",'Grp.G 26-28'!$H$40)</f>
        <v>FS Wilanow Warschau I (PL)</v>
      </c>
      <c r="G26" s="481"/>
      <c r="H26" s="481"/>
      <c r="I26" s="481"/>
      <c r="J26" s="481"/>
      <c r="K26" s="481"/>
      <c r="L26" s="481"/>
      <c r="M26" s="481"/>
      <c r="N26" s="481"/>
      <c r="O26" s="481"/>
      <c r="P26" s="481"/>
      <c r="Q26" s="481"/>
      <c r="R26" s="481"/>
      <c r="S26" s="481"/>
      <c r="T26" s="481"/>
      <c r="U26" s="481"/>
      <c r="V26" s="481"/>
      <c r="W26" s="481"/>
      <c r="X26" s="481"/>
      <c r="Y26" s="481"/>
      <c r="Z26" s="481"/>
      <c r="AA26" s="483"/>
      <c r="AB26" s="26"/>
      <c r="AC26" s="26"/>
      <c r="AD26" s="480" t="s">
        <v>69</v>
      </c>
      <c r="AE26" s="481"/>
      <c r="AF26" s="481"/>
      <c r="AG26" s="481"/>
      <c r="AH26" s="481"/>
      <c r="AI26" s="482" t="str">
        <f>IF(ISBLANK('Grp.G 26-28'!$AZ$33),"",'Grp.G 26-28'!$H$41)</f>
        <v>FSC Rheda</v>
      </c>
      <c r="AJ26" s="481"/>
      <c r="AK26" s="481"/>
      <c r="AL26" s="481"/>
      <c r="AM26" s="481"/>
      <c r="AN26" s="481"/>
      <c r="AO26" s="481"/>
      <c r="AP26" s="481"/>
      <c r="AQ26" s="481"/>
      <c r="AR26" s="481"/>
      <c r="AS26" s="481"/>
      <c r="AT26" s="481"/>
      <c r="AU26" s="481"/>
      <c r="AV26" s="481"/>
      <c r="AW26" s="481"/>
      <c r="AX26" s="481"/>
      <c r="AY26" s="481"/>
      <c r="AZ26" s="481"/>
      <c r="BA26" s="481"/>
      <c r="BB26" s="481"/>
      <c r="BC26" s="481"/>
      <c r="BD26" s="483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115"/>
      <c r="CB26" s="115"/>
      <c r="CC26" s="30"/>
      <c r="CD26" s="30"/>
      <c r="CE26" s="30"/>
      <c r="CF26" s="30"/>
      <c r="CG26" s="30"/>
      <c r="CH26" s="28"/>
      <c r="CI26" s="28"/>
      <c r="CJ26" s="30"/>
      <c r="CK26" s="30"/>
      <c r="CL26" s="30"/>
      <c r="CM26" s="30"/>
      <c r="CN26" s="30"/>
      <c r="CO26" s="30"/>
      <c r="CP26" s="30"/>
      <c r="CQ26" s="30"/>
      <c r="CR26" s="30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</row>
  </sheetData>
  <sheetProtection/>
  <mergeCells count="57">
    <mergeCell ref="AI13:BD13"/>
    <mergeCell ref="A14:E14"/>
    <mergeCell ref="F14:AA14"/>
    <mergeCell ref="AD14:AH14"/>
    <mergeCell ref="AI14:BD14"/>
    <mergeCell ref="A13:E13"/>
    <mergeCell ref="F13:AA13"/>
    <mergeCell ref="AD13:AH13"/>
    <mergeCell ref="A16:E16"/>
    <mergeCell ref="F16:AA16"/>
    <mergeCell ref="AD16:AH16"/>
    <mergeCell ref="AI16:BD16"/>
    <mergeCell ref="A15:E15"/>
    <mergeCell ref="F15:AA15"/>
    <mergeCell ref="AD15:AH15"/>
    <mergeCell ref="AI15:BD15"/>
    <mergeCell ref="A17:E17"/>
    <mergeCell ref="F17:AA17"/>
    <mergeCell ref="A18:E18"/>
    <mergeCell ref="F18:AA18"/>
    <mergeCell ref="AD21:AH21"/>
    <mergeCell ref="AI21:BD21"/>
    <mergeCell ref="A19:E19"/>
    <mergeCell ref="F19:AA19"/>
    <mergeCell ref="A20:E20"/>
    <mergeCell ref="F20:AA20"/>
    <mergeCell ref="AD18:AH18"/>
    <mergeCell ref="AI18:BD18"/>
    <mergeCell ref="AD19:AH19"/>
    <mergeCell ref="AI19:BD19"/>
    <mergeCell ref="A22:E22"/>
    <mergeCell ref="F22:AA22"/>
    <mergeCell ref="AD17:AH17"/>
    <mergeCell ref="AI17:BD17"/>
    <mergeCell ref="AD20:AH20"/>
    <mergeCell ref="AI20:BD20"/>
    <mergeCell ref="AD22:AH22"/>
    <mergeCell ref="AI22:BD22"/>
    <mergeCell ref="A21:E21"/>
    <mergeCell ref="F21:AA21"/>
    <mergeCell ref="F24:AA24"/>
    <mergeCell ref="AD24:AH24"/>
    <mergeCell ref="AI24:BD24"/>
    <mergeCell ref="A23:E23"/>
    <mergeCell ref="F23:AA23"/>
    <mergeCell ref="AD23:AH23"/>
    <mergeCell ref="AI23:BD23"/>
    <mergeCell ref="B2:BC4"/>
    <mergeCell ref="A26:E26"/>
    <mergeCell ref="F26:AA26"/>
    <mergeCell ref="AD26:AH26"/>
    <mergeCell ref="AI26:BD26"/>
    <mergeCell ref="A25:E25"/>
    <mergeCell ref="F25:AA25"/>
    <mergeCell ref="AD25:AH25"/>
    <mergeCell ref="AI25:BD25"/>
    <mergeCell ref="A24:E24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>&amp;Cwww.kadmo.de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6"/>
  <dimension ref="A1:EF51"/>
  <sheetViews>
    <sheetView showGridLines="0" zoomScale="115" zoomScaleNormal="115" zoomScalePageLayoutView="0" workbookViewId="0" topLeftCell="A32">
      <selection activeCell="AW43" sqref="AW43"/>
    </sheetView>
  </sheetViews>
  <sheetFormatPr defaultColWidth="1.7109375" defaultRowHeight="12.75"/>
  <cols>
    <col min="1" max="55" width="1.7109375" style="0" customWidth="1"/>
    <col min="56" max="56" width="1.7109375" style="34" customWidth="1"/>
    <col min="57" max="57" width="1.7109375" style="3" customWidth="1"/>
    <col min="58" max="58" width="2.8515625" style="3" customWidth="1"/>
    <col min="59" max="59" width="2.140625" style="3" customWidth="1"/>
    <col min="60" max="60" width="2.8515625" style="3" customWidth="1"/>
    <col min="61" max="64" width="1.7109375" style="3" customWidth="1"/>
    <col min="65" max="65" width="6.28125" style="3" bestFit="1" customWidth="1"/>
    <col min="66" max="66" width="2.28125" style="3" customWidth="1"/>
    <col min="67" max="68" width="2.28125" style="3" bestFit="1" customWidth="1"/>
    <col min="69" max="69" width="2.28125" style="3" customWidth="1"/>
    <col min="70" max="70" width="2.57421875" style="3" customWidth="1"/>
    <col min="71" max="71" width="2.8515625" style="3" bestFit="1" customWidth="1"/>
    <col min="72" max="72" width="5.7109375" style="3" customWidth="1"/>
    <col min="73" max="73" width="18.57421875" style="3" bestFit="1" customWidth="1"/>
    <col min="74" max="74" width="2.00390625" style="4" bestFit="1" customWidth="1"/>
    <col min="75" max="80" width="5.7109375" style="4" customWidth="1"/>
    <col min="81" max="99" width="5.7109375" style="34" customWidth="1"/>
    <col min="100" max="115" width="1.7109375" style="57" customWidth="1"/>
    <col min="116" max="116" width="1.7109375" style="2" customWidth="1"/>
  </cols>
  <sheetData>
    <row r="1" spans="1:136" s="43" customFormat="1" ht="11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BD1" s="66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6"/>
      <c r="BW1" s="46"/>
      <c r="BX1" s="46"/>
      <c r="BY1" s="46"/>
      <c r="BZ1" s="46"/>
      <c r="CA1" s="46"/>
      <c r="CB1" s="4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</row>
    <row r="2" spans="1:115" s="48" customFormat="1" ht="11.25" customHeight="1">
      <c r="A2" s="1"/>
      <c r="B2" s="274" t="s">
        <v>240</v>
      </c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  <c r="AA2" s="274"/>
      <c r="AB2" s="274"/>
      <c r="AC2" s="274"/>
      <c r="AD2" s="274"/>
      <c r="AE2" s="274"/>
      <c r="AF2" s="274"/>
      <c r="AG2" s="274"/>
      <c r="AH2" s="274"/>
      <c r="AI2" s="274"/>
      <c r="AJ2" s="274"/>
      <c r="AK2" s="274"/>
      <c r="AL2" s="274"/>
      <c r="AM2" s="274"/>
      <c r="AN2" s="274"/>
      <c r="AO2" s="274"/>
      <c r="AP2" s="274"/>
      <c r="AQ2" s="274"/>
      <c r="AR2" s="274"/>
      <c r="AS2" s="274"/>
      <c r="AT2" s="274"/>
      <c r="AU2" s="274"/>
      <c r="AV2" s="274"/>
      <c r="AW2" s="274"/>
      <c r="AX2" s="274"/>
      <c r="AY2" s="274"/>
      <c r="AZ2" s="274"/>
      <c r="BA2" s="274"/>
      <c r="BB2" s="274"/>
      <c r="BC2" s="274"/>
      <c r="BD2" s="67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50"/>
      <c r="BW2" s="50"/>
      <c r="BX2" s="50"/>
      <c r="BY2" s="50"/>
      <c r="BZ2" s="50"/>
      <c r="CA2" s="50"/>
      <c r="CB2" s="50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</row>
    <row r="3" spans="1:115" s="52" customFormat="1" ht="11.25" customHeight="1">
      <c r="A3" s="11"/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74"/>
      <c r="AB3" s="274"/>
      <c r="AC3" s="274"/>
      <c r="AD3" s="274"/>
      <c r="AE3" s="274"/>
      <c r="AF3" s="274"/>
      <c r="AG3" s="274"/>
      <c r="AH3" s="274"/>
      <c r="AI3" s="274"/>
      <c r="AJ3" s="274"/>
      <c r="AK3" s="274"/>
      <c r="AL3" s="274"/>
      <c r="AM3" s="274"/>
      <c r="AN3" s="274"/>
      <c r="AO3" s="274"/>
      <c r="AP3" s="274"/>
      <c r="AQ3" s="274"/>
      <c r="AR3" s="274"/>
      <c r="AS3" s="274"/>
      <c r="AT3" s="274"/>
      <c r="AU3" s="274"/>
      <c r="AV3" s="274"/>
      <c r="AW3" s="274"/>
      <c r="AX3" s="274"/>
      <c r="AY3" s="274"/>
      <c r="AZ3" s="274"/>
      <c r="BA3" s="274"/>
      <c r="BB3" s="274"/>
      <c r="BC3" s="274"/>
      <c r="BD3" s="68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4"/>
      <c r="BW3" s="54"/>
      <c r="BX3" s="54"/>
      <c r="BY3" s="54"/>
      <c r="BZ3" s="54"/>
      <c r="CA3" s="54"/>
      <c r="CB3" s="54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</row>
    <row r="4" spans="2:115" s="52" customFormat="1" ht="11.25" customHeight="1"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74"/>
      <c r="Z4" s="274"/>
      <c r="AA4" s="274"/>
      <c r="AB4" s="274"/>
      <c r="AC4" s="274"/>
      <c r="AD4" s="274"/>
      <c r="AE4" s="274"/>
      <c r="AF4" s="274"/>
      <c r="AG4" s="274"/>
      <c r="AH4" s="274"/>
      <c r="AI4" s="274"/>
      <c r="AJ4" s="274"/>
      <c r="AK4" s="274"/>
      <c r="AL4" s="274"/>
      <c r="AM4" s="274"/>
      <c r="AN4" s="274"/>
      <c r="AO4" s="274"/>
      <c r="AP4" s="274"/>
      <c r="AQ4" s="274"/>
      <c r="AR4" s="274"/>
      <c r="AS4" s="274"/>
      <c r="AT4" s="274"/>
      <c r="AU4" s="274"/>
      <c r="AV4" s="274"/>
      <c r="AW4" s="274"/>
      <c r="AX4" s="274"/>
      <c r="AY4" s="274"/>
      <c r="AZ4" s="274"/>
      <c r="BA4" s="274"/>
      <c r="BB4" s="274"/>
      <c r="BC4" s="274"/>
      <c r="BD4" s="68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4"/>
      <c r="BW4" s="54"/>
      <c r="BX4" s="54"/>
      <c r="BY4" s="54"/>
      <c r="BZ4" s="54"/>
      <c r="CA4" s="54"/>
      <c r="CB4" s="54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</row>
    <row r="5" spans="2:115" s="52" customFormat="1" ht="15"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2"/>
      <c r="X5" s="342"/>
      <c r="Y5" s="342"/>
      <c r="Z5" s="342"/>
      <c r="AA5" s="342"/>
      <c r="AB5" s="342"/>
      <c r="AC5" s="342"/>
      <c r="AD5" s="342"/>
      <c r="AE5" s="342"/>
      <c r="AF5" s="342"/>
      <c r="AG5" s="342"/>
      <c r="AH5" s="342"/>
      <c r="AI5" s="342"/>
      <c r="AJ5" s="342"/>
      <c r="AK5" s="342"/>
      <c r="AL5" s="342"/>
      <c r="AM5" s="342"/>
      <c r="AN5" s="342"/>
      <c r="AO5" s="342"/>
      <c r="AP5" s="342"/>
      <c r="AQ5" s="342"/>
      <c r="AR5" s="342"/>
      <c r="AS5" s="342"/>
      <c r="AT5" s="342"/>
      <c r="AU5" s="342"/>
      <c r="AV5" s="342"/>
      <c r="AW5" s="342"/>
      <c r="AX5" s="342"/>
      <c r="AY5" s="342"/>
      <c r="AZ5" s="342"/>
      <c r="BA5" s="342"/>
      <c r="BB5" s="342"/>
      <c r="BC5" s="342"/>
      <c r="BD5" s="68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4"/>
      <c r="BW5" s="54"/>
      <c r="BX5" s="54"/>
      <c r="BY5" s="54"/>
      <c r="BZ5" s="54"/>
      <c r="CA5" s="54"/>
      <c r="CB5" s="54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</row>
    <row r="6" spans="57:116" ht="11.25" customHeight="1"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</row>
    <row r="7" spans="57:116" ht="11.25" customHeight="1"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</row>
    <row r="8" spans="57:116" ht="11.25" customHeight="1"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</row>
    <row r="9" spans="57:116" ht="4.5" customHeight="1"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</row>
    <row r="10" spans="57:116" ht="12.75"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</row>
    <row r="11" ht="9" customHeight="1"/>
    <row r="12" ht="6" customHeight="1" thickBot="1"/>
    <row r="13" spans="13:45" ht="16.5" thickBot="1">
      <c r="M13" s="283" t="s">
        <v>16</v>
      </c>
      <c r="N13" s="284"/>
      <c r="O13" s="284"/>
      <c r="P13" s="284"/>
      <c r="Q13" s="284"/>
      <c r="R13" s="284"/>
      <c r="S13" s="284"/>
      <c r="T13" s="284"/>
      <c r="U13" s="284"/>
      <c r="V13" s="284"/>
      <c r="W13" s="284"/>
      <c r="X13" s="284"/>
      <c r="Y13" s="284"/>
      <c r="Z13" s="284"/>
      <c r="AA13" s="284"/>
      <c r="AB13" s="284"/>
      <c r="AC13" s="284"/>
      <c r="AD13" s="284"/>
      <c r="AE13" s="284"/>
      <c r="AF13" s="284"/>
      <c r="AG13" s="284"/>
      <c r="AH13" s="284"/>
      <c r="AI13" s="284"/>
      <c r="AJ13" s="284"/>
      <c r="AK13" s="284"/>
      <c r="AL13" s="284"/>
      <c r="AM13" s="284"/>
      <c r="AN13" s="284"/>
      <c r="AO13" s="284"/>
      <c r="AP13" s="284"/>
      <c r="AQ13" s="284"/>
      <c r="AR13" s="284"/>
      <c r="AS13" s="285"/>
    </row>
    <row r="14" spans="13:46" ht="15">
      <c r="M14" s="277" t="s">
        <v>0</v>
      </c>
      <c r="N14" s="278"/>
      <c r="O14" s="279" t="s">
        <v>152</v>
      </c>
      <c r="P14" s="279"/>
      <c r="Q14" s="279"/>
      <c r="R14" s="279"/>
      <c r="S14" s="279"/>
      <c r="T14" s="279"/>
      <c r="U14" s="279"/>
      <c r="V14" s="279"/>
      <c r="W14" s="279"/>
      <c r="X14" s="279"/>
      <c r="Y14" s="279"/>
      <c r="Z14" s="279"/>
      <c r="AA14" s="279"/>
      <c r="AB14" s="279"/>
      <c r="AC14" s="279"/>
      <c r="AD14" s="279"/>
      <c r="AE14" s="279"/>
      <c r="AF14" s="279"/>
      <c r="AG14" s="279"/>
      <c r="AH14" s="279"/>
      <c r="AI14" s="279"/>
      <c r="AJ14" s="279"/>
      <c r="AK14" s="279"/>
      <c r="AL14" s="279"/>
      <c r="AM14" s="279"/>
      <c r="AN14" s="279"/>
      <c r="AO14" s="279"/>
      <c r="AP14" s="279"/>
      <c r="AQ14" s="279"/>
      <c r="AR14" s="279"/>
      <c r="AS14" s="280"/>
      <c r="AT14" s="5"/>
    </row>
    <row r="15" spans="13:46" ht="15">
      <c r="M15" s="277" t="s">
        <v>1</v>
      </c>
      <c r="N15" s="278"/>
      <c r="O15" s="279" t="s">
        <v>163</v>
      </c>
      <c r="P15" s="279"/>
      <c r="Q15" s="279"/>
      <c r="R15" s="279"/>
      <c r="S15" s="279"/>
      <c r="T15" s="279"/>
      <c r="U15" s="279"/>
      <c r="V15" s="279"/>
      <c r="W15" s="279"/>
      <c r="X15" s="279"/>
      <c r="Y15" s="279"/>
      <c r="Z15" s="279"/>
      <c r="AA15" s="279"/>
      <c r="AB15" s="279"/>
      <c r="AC15" s="279"/>
      <c r="AD15" s="279"/>
      <c r="AE15" s="279"/>
      <c r="AF15" s="279"/>
      <c r="AG15" s="279"/>
      <c r="AH15" s="279"/>
      <c r="AI15" s="279"/>
      <c r="AJ15" s="279"/>
      <c r="AK15" s="279"/>
      <c r="AL15" s="279"/>
      <c r="AM15" s="279"/>
      <c r="AN15" s="279"/>
      <c r="AO15" s="279"/>
      <c r="AP15" s="279"/>
      <c r="AQ15" s="279"/>
      <c r="AR15" s="279"/>
      <c r="AS15" s="280"/>
      <c r="AT15" s="5"/>
    </row>
    <row r="16" spans="13:46" ht="15">
      <c r="M16" s="277" t="s">
        <v>2</v>
      </c>
      <c r="N16" s="278"/>
      <c r="O16" s="279" t="s">
        <v>153</v>
      </c>
      <c r="P16" s="279"/>
      <c r="Q16" s="279"/>
      <c r="R16" s="279"/>
      <c r="S16" s="279"/>
      <c r="T16" s="279"/>
      <c r="U16" s="279"/>
      <c r="V16" s="279"/>
      <c r="W16" s="279"/>
      <c r="X16" s="279"/>
      <c r="Y16" s="279"/>
      <c r="Z16" s="279"/>
      <c r="AA16" s="279"/>
      <c r="AB16" s="279"/>
      <c r="AC16" s="279"/>
      <c r="AD16" s="279"/>
      <c r="AE16" s="279"/>
      <c r="AF16" s="279"/>
      <c r="AG16" s="279"/>
      <c r="AH16" s="279"/>
      <c r="AI16" s="279"/>
      <c r="AJ16" s="279"/>
      <c r="AK16" s="279"/>
      <c r="AL16" s="279"/>
      <c r="AM16" s="279"/>
      <c r="AN16" s="279"/>
      <c r="AO16" s="279"/>
      <c r="AP16" s="279"/>
      <c r="AQ16" s="279"/>
      <c r="AR16" s="279"/>
      <c r="AS16" s="280"/>
      <c r="AT16" s="5"/>
    </row>
    <row r="17" spans="13:46" ht="15">
      <c r="M17" s="277" t="s">
        <v>3</v>
      </c>
      <c r="N17" s="278"/>
      <c r="O17" s="279" t="s">
        <v>145</v>
      </c>
      <c r="P17" s="279"/>
      <c r="Q17" s="279"/>
      <c r="R17" s="279"/>
      <c r="S17" s="279"/>
      <c r="T17" s="279"/>
      <c r="U17" s="279"/>
      <c r="V17" s="279"/>
      <c r="W17" s="279"/>
      <c r="X17" s="279"/>
      <c r="Y17" s="279"/>
      <c r="Z17" s="279"/>
      <c r="AA17" s="279"/>
      <c r="AB17" s="279"/>
      <c r="AC17" s="279"/>
      <c r="AD17" s="279"/>
      <c r="AE17" s="279"/>
      <c r="AF17" s="279"/>
      <c r="AG17" s="279"/>
      <c r="AH17" s="279"/>
      <c r="AI17" s="279"/>
      <c r="AJ17" s="279"/>
      <c r="AK17" s="279"/>
      <c r="AL17" s="279"/>
      <c r="AM17" s="279"/>
      <c r="AN17" s="279"/>
      <c r="AO17" s="279"/>
      <c r="AP17" s="279"/>
      <c r="AQ17" s="279"/>
      <c r="AR17" s="279"/>
      <c r="AS17" s="280"/>
      <c r="AT17" s="5"/>
    </row>
    <row r="18" spans="13:46" ht="15.75" thickBot="1">
      <c r="M18" s="281" t="s">
        <v>4</v>
      </c>
      <c r="N18" s="282"/>
      <c r="O18" s="275" t="s">
        <v>160</v>
      </c>
      <c r="P18" s="275"/>
      <c r="Q18" s="275"/>
      <c r="R18" s="275"/>
      <c r="S18" s="275"/>
      <c r="T18" s="275"/>
      <c r="U18" s="275"/>
      <c r="V18" s="275"/>
      <c r="W18" s="275"/>
      <c r="X18" s="275"/>
      <c r="Y18" s="275"/>
      <c r="Z18" s="275"/>
      <c r="AA18" s="275"/>
      <c r="AB18" s="275"/>
      <c r="AC18" s="275"/>
      <c r="AD18" s="275"/>
      <c r="AE18" s="275"/>
      <c r="AF18" s="275"/>
      <c r="AG18" s="275"/>
      <c r="AH18" s="275"/>
      <c r="AI18" s="275"/>
      <c r="AJ18" s="275"/>
      <c r="AK18" s="275"/>
      <c r="AL18" s="275"/>
      <c r="AM18" s="275"/>
      <c r="AN18" s="275"/>
      <c r="AO18" s="275"/>
      <c r="AP18" s="275"/>
      <c r="AQ18" s="275"/>
      <c r="AR18" s="275"/>
      <c r="AS18" s="276"/>
      <c r="AT18" s="5"/>
    </row>
    <row r="20" ht="12.75">
      <c r="B20" s="37" t="s">
        <v>156</v>
      </c>
    </row>
    <row r="21" ht="6" customHeight="1" thickBot="1"/>
    <row r="22" spans="2:116" s="26" customFormat="1" ht="16.5" customHeight="1" thickBot="1">
      <c r="B22" s="312" t="s">
        <v>5</v>
      </c>
      <c r="C22" s="313"/>
      <c r="D22" s="316" t="s">
        <v>6</v>
      </c>
      <c r="E22" s="317"/>
      <c r="F22" s="317"/>
      <c r="G22" s="317"/>
      <c r="H22" s="317"/>
      <c r="I22" s="318"/>
      <c r="J22" s="316" t="s">
        <v>7</v>
      </c>
      <c r="K22" s="317"/>
      <c r="L22" s="317"/>
      <c r="M22" s="317"/>
      <c r="N22" s="318"/>
      <c r="O22" s="316" t="s">
        <v>8</v>
      </c>
      <c r="P22" s="317"/>
      <c r="Q22" s="317"/>
      <c r="R22" s="317"/>
      <c r="S22" s="317"/>
      <c r="T22" s="317"/>
      <c r="U22" s="317"/>
      <c r="V22" s="317"/>
      <c r="W22" s="317"/>
      <c r="X22" s="317"/>
      <c r="Y22" s="317"/>
      <c r="Z22" s="317"/>
      <c r="AA22" s="317"/>
      <c r="AB22" s="317"/>
      <c r="AC22" s="317"/>
      <c r="AD22" s="317"/>
      <c r="AE22" s="317"/>
      <c r="AF22" s="317"/>
      <c r="AG22" s="317"/>
      <c r="AH22" s="317"/>
      <c r="AI22" s="317"/>
      <c r="AJ22" s="317"/>
      <c r="AK22" s="317"/>
      <c r="AL22" s="317"/>
      <c r="AM22" s="317"/>
      <c r="AN22" s="317"/>
      <c r="AO22" s="317"/>
      <c r="AP22" s="317"/>
      <c r="AQ22" s="317"/>
      <c r="AR22" s="317"/>
      <c r="AS22" s="317"/>
      <c r="AT22" s="317"/>
      <c r="AU22" s="317"/>
      <c r="AV22" s="318"/>
      <c r="AW22" s="316" t="s">
        <v>9</v>
      </c>
      <c r="AX22" s="317"/>
      <c r="AY22" s="317"/>
      <c r="AZ22" s="317"/>
      <c r="BA22" s="318"/>
      <c r="BB22" s="314"/>
      <c r="BC22" s="315"/>
      <c r="BD22" s="31"/>
      <c r="BE22" s="28"/>
      <c r="BF22" s="79" t="s">
        <v>10</v>
      </c>
      <c r="BG22" s="80"/>
      <c r="BH22" s="80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9"/>
      <c r="BW22" s="29"/>
      <c r="BX22" s="29"/>
      <c r="BY22" s="29"/>
      <c r="BZ22" s="29"/>
      <c r="CA22" s="29"/>
      <c r="CB22" s="29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27"/>
    </row>
    <row r="23" spans="2:115" s="38" customFormat="1" ht="18" customHeight="1" thickBot="1">
      <c r="B23" s="310">
        <v>1</v>
      </c>
      <c r="C23" s="311"/>
      <c r="D23" s="286">
        <v>1</v>
      </c>
      <c r="E23" s="287"/>
      <c r="F23" s="287"/>
      <c r="G23" s="287"/>
      <c r="H23" s="287"/>
      <c r="I23" s="288"/>
      <c r="J23" s="291">
        <v>0.5625</v>
      </c>
      <c r="K23" s="291"/>
      <c r="L23" s="291"/>
      <c r="M23" s="291"/>
      <c r="N23" s="292"/>
      <c r="O23" s="293" t="str">
        <f>O14</f>
        <v>FC Schalke 04</v>
      </c>
      <c r="P23" s="289"/>
      <c r="Q23" s="289"/>
      <c r="R23" s="289"/>
      <c r="S23" s="289"/>
      <c r="T23" s="289"/>
      <c r="U23" s="289"/>
      <c r="V23" s="289"/>
      <c r="W23" s="289"/>
      <c r="X23" s="289"/>
      <c r="Y23" s="289"/>
      <c r="Z23" s="289"/>
      <c r="AA23" s="289"/>
      <c r="AB23" s="289"/>
      <c r="AC23" s="289"/>
      <c r="AD23" s="289"/>
      <c r="AE23" s="59" t="s">
        <v>11</v>
      </c>
      <c r="AF23" s="289" t="str">
        <f>O15</f>
        <v>FS Wilanow Warschau I (PL)</v>
      </c>
      <c r="AG23" s="289"/>
      <c r="AH23" s="289"/>
      <c r="AI23" s="289"/>
      <c r="AJ23" s="289"/>
      <c r="AK23" s="289"/>
      <c r="AL23" s="289"/>
      <c r="AM23" s="289"/>
      <c r="AN23" s="289"/>
      <c r="AO23" s="289"/>
      <c r="AP23" s="289"/>
      <c r="AQ23" s="289"/>
      <c r="AR23" s="289"/>
      <c r="AS23" s="289"/>
      <c r="AT23" s="289"/>
      <c r="AU23" s="289"/>
      <c r="AV23" s="290"/>
      <c r="AW23" s="301">
        <v>7</v>
      </c>
      <c r="AX23" s="302"/>
      <c r="AY23" s="59" t="s">
        <v>12</v>
      </c>
      <c r="AZ23" s="302">
        <v>0</v>
      </c>
      <c r="BA23" s="308"/>
      <c r="BB23" s="301"/>
      <c r="BC23" s="307"/>
      <c r="BD23" s="31"/>
      <c r="BE23" s="28"/>
      <c r="BF23" s="81">
        <f>IF(ISBLANK(AW23),"0",IF(AW23&gt;AZ23,3,IF(AW23=AZ23,1,0)))</f>
        <v>3</v>
      </c>
      <c r="BG23" s="81" t="s">
        <v>12</v>
      </c>
      <c r="BH23" s="81">
        <f>IF(ISBLANK(AZ23),"0",IF(AZ23&gt;AW23,3,IF(AZ23=AW23,1,0)))</f>
        <v>0</v>
      </c>
      <c r="BI23" s="28"/>
      <c r="BJ23" s="28"/>
      <c r="BK23" s="28"/>
      <c r="BL23" s="28"/>
      <c r="BM23" s="85" t="str">
        <f>$O$14</f>
        <v>FC Schalke 04</v>
      </c>
      <c r="BN23" s="83">
        <f>COUNT($BF$23,$BH$27,$BF$33,$BH$39)</f>
        <v>4</v>
      </c>
      <c r="BO23" s="83">
        <f>SUM($BF$23+$BH$27+$BF$33+$BH$39)</f>
        <v>12</v>
      </c>
      <c r="BP23" s="83">
        <f>SUM($AW$23+$AZ$27+$AW$33+$AZ$39)</f>
        <v>20</v>
      </c>
      <c r="BQ23" s="84" t="s">
        <v>12</v>
      </c>
      <c r="BR23" s="83">
        <f>SUM($AZ$23+$AW$27+$AZ$33+$AW$39)</f>
        <v>0</v>
      </c>
      <c r="BS23" s="83">
        <f>SUM(BP23-BR23)</f>
        <v>20</v>
      </c>
      <c r="BT23" s="28"/>
      <c r="BU23" s="28" t="str">
        <f>IF(BV23&gt;0,"Mannschaften gleich!",BM23)</f>
        <v>FC Schalke 04</v>
      </c>
      <c r="BV23" s="29">
        <f>IF(AND(BO23=BO24,BS23=BS24,BP23=BP24),1,0)</f>
        <v>0</v>
      </c>
      <c r="BW23" s="29"/>
      <c r="BX23" s="29"/>
      <c r="BY23" s="29"/>
      <c r="BZ23" s="29"/>
      <c r="CA23" s="29"/>
      <c r="CB23" s="29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</row>
    <row r="24" spans="2:115" s="38" customFormat="1" ht="18" customHeight="1" thickBot="1">
      <c r="B24" s="304"/>
      <c r="C24" s="305"/>
      <c r="D24" s="305"/>
      <c r="E24" s="305"/>
      <c r="F24" s="305"/>
      <c r="G24" s="305"/>
      <c r="H24" s="305"/>
      <c r="I24" s="305"/>
      <c r="J24" s="305"/>
      <c r="K24" s="305"/>
      <c r="L24" s="305"/>
      <c r="M24" s="305"/>
      <c r="N24" s="305"/>
      <c r="O24" s="305"/>
      <c r="P24" s="305"/>
      <c r="Q24" s="305"/>
      <c r="R24" s="305"/>
      <c r="S24" s="305"/>
      <c r="T24" s="305"/>
      <c r="U24" s="305"/>
      <c r="V24" s="305"/>
      <c r="W24" s="305"/>
      <c r="X24" s="305"/>
      <c r="Y24" s="305"/>
      <c r="Z24" s="305"/>
      <c r="AA24" s="305"/>
      <c r="AB24" s="305"/>
      <c r="AC24" s="305"/>
      <c r="AD24" s="305"/>
      <c r="AE24" s="305"/>
      <c r="AF24" s="305"/>
      <c r="AG24" s="305"/>
      <c r="AH24" s="305"/>
      <c r="AI24" s="305"/>
      <c r="AJ24" s="305"/>
      <c r="AK24" s="305"/>
      <c r="AL24" s="305"/>
      <c r="AM24" s="305"/>
      <c r="AN24" s="305"/>
      <c r="AO24" s="305"/>
      <c r="AP24" s="305"/>
      <c r="AQ24" s="305"/>
      <c r="AR24" s="305"/>
      <c r="AS24" s="305"/>
      <c r="AT24" s="305"/>
      <c r="AU24" s="305"/>
      <c r="AV24" s="305"/>
      <c r="AW24" s="305"/>
      <c r="AX24" s="305"/>
      <c r="AY24" s="305"/>
      <c r="AZ24" s="305"/>
      <c r="BA24" s="305"/>
      <c r="BB24" s="305"/>
      <c r="BC24" s="306"/>
      <c r="BD24" s="31"/>
      <c r="BE24" s="28"/>
      <c r="BF24" s="81"/>
      <c r="BG24" s="81"/>
      <c r="BH24" s="81"/>
      <c r="BI24" s="28"/>
      <c r="BJ24" s="28"/>
      <c r="BK24" s="28"/>
      <c r="BL24" s="28"/>
      <c r="BM24" s="82" t="str">
        <f>$O$18</f>
        <v>SV Avenwedde</v>
      </c>
      <c r="BN24" s="83">
        <f>COUNT($BF$27,$BH$31,$BH$37,$BF$41)</f>
        <v>4</v>
      </c>
      <c r="BO24" s="83">
        <f>SUM($BF$27+$BH$31+$BH$37+$BF$41)</f>
        <v>7</v>
      </c>
      <c r="BP24" s="83">
        <f>SUM($AW$27+$AZ$31+$AZ$37+$AW$41)</f>
        <v>7</v>
      </c>
      <c r="BQ24" s="84" t="s">
        <v>12</v>
      </c>
      <c r="BR24" s="83">
        <f>SUM($AZ$27+$AW$31+$AW$37+$AZ$41)</f>
        <v>1</v>
      </c>
      <c r="BS24" s="83">
        <f>SUM(BP24-BR24)</f>
        <v>6</v>
      </c>
      <c r="BT24" s="28"/>
      <c r="BU24" s="28" t="str">
        <f>IF((BV24+BW24)&gt;0,"Mannschaften gleich!",BM24)</f>
        <v>SV Avenwedde</v>
      </c>
      <c r="BV24" s="29">
        <f>IF(AND(BO24=BO25,BS24=BS25,BP24=BP25),1,0)</f>
        <v>0</v>
      </c>
      <c r="BW24" s="29">
        <f>IF(AND(BO23=BO24,BS23=BS24,BP23=BP24),1,0)</f>
        <v>0</v>
      </c>
      <c r="BX24" s="29"/>
      <c r="BY24" s="29"/>
      <c r="BZ24" s="29"/>
      <c r="CA24" s="29"/>
      <c r="CB24" s="29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</row>
    <row r="25" spans="2:116" s="26" customFormat="1" ht="18" customHeight="1" thickBot="1">
      <c r="B25" s="310">
        <v>2</v>
      </c>
      <c r="C25" s="311"/>
      <c r="D25" s="286">
        <v>2</v>
      </c>
      <c r="E25" s="287"/>
      <c r="F25" s="287"/>
      <c r="G25" s="287"/>
      <c r="H25" s="287"/>
      <c r="I25" s="288"/>
      <c r="J25" s="291">
        <v>0.5625</v>
      </c>
      <c r="K25" s="291"/>
      <c r="L25" s="291"/>
      <c r="M25" s="291"/>
      <c r="N25" s="292"/>
      <c r="O25" s="293" t="str">
        <f>O16</f>
        <v>RW St. Vit</v>
      </c>
      <c r="P25" s="289"/>
      <c r="Q25" s="289"/>
      <c r="R25" s="289"/>
      <c r="S25" s="289"/>
      <c r="T25" s="289"/>
      <c r="U25" s="289"/>
      <c r="V25" s="289"/>
      <c r="W25" s="289"/>
      <c r="X25" s="289"/>
      <c r="Y25" s="289"/>
      <c r="Z25" s="289"/>
      <c r="AA25" s="289"/>
      <c r="AB25" s="289"/>
      <c r="AC25" s="289"/>
      <c r="AD25" s="289"/>
      <c r="AE25" s="59" t="s">
        <v>11</v>
      </c>
      <c r="AF25" s="289" t="str">
        <f>O17</f>
        <v>SC Verl I</v>
      </c>
      <c r="AG25" s="289"/>
      <c r="AH25" s="289"/>
      <c r="AI25" s="289"/>
      <c r="AJ25" s="289"/>
      <c r="AK25" s="289"/>
      <c r="AL25" s="289"/>
      <c r="AM25" s="289"/>
      <c r="AN25" s="289"/>
      <c r="AO25" s="289"/>
      <c r="AP25" s="289"/>
      <c r="AQ25" s="289"/>
      <c r="AR25" s="289"/>
      <c r="AS25" s="289"/>
      <c r="AT25" s="289"/>
      <c r="AU25" s="289"/>
      <c r="AV25" s="290"/>
      <c r="AW25" s="301">
        <v>0</v>
      </c>
      <c r="AX25" s="302"/>
      <c r="AY25" s="59" t="s">
        <v>12</v>
      </c>
      <c r="AZ25" s="302">
        <v>4</v>
      </c>
      <c r="BA25" s="308"/>
      <c r="BB25" s="301"/>
      <c r="BC25" s="307"/>
      <c r="BD25" s="31"/>
      <c r="BE25" s="28"/>
      <c r="BF25" s="81">
        <f>IF(ISBLANK(AW25),"0",IF(AW25&gt;AZ25,3,IF(AW25=AZ25,1,0)))</f>
        <v>0</v>
      </c>
      <c r="BG25" s="81" t="s">
        <v>12</v>
      </c>
      <c r="BH25" s="81">
        <f>IF(ISBLANK(AZ25),"0",IF(AZ25&gt;AW25,3,IF(AZ25=AW25,1,0)))</f>
        <v>3</v>
      </c>
      <c r="BI25" s="28"/>
      <c r="BJ25" s="28"/>
      <c r="BK25" s="28"/>
      <c r="BL25" s="28"/>
      <c r="BM25" s="82" t="str">
        <f>$O$17</f>
        <v>SC Verl I</v>
      </c>
      <c r="BN25" s="83">
        <f>COUNT($BH$25,$BF$31,$BH$35,$BF$39)</f>
        <v>4</v>
      </c>
      <c r="BO25" s="83">
        <f>SUM($BH$25+$BF$31+$BH$35+$BF$39)</f>
        <v>7</v>
      </c>
      <c r="BP25" s="83">
        <f>SUM($AZ$25+$AW$31+$AZ$35+$AW$39)</f>
        <v>7</v>
      </c>
      <c r="BQ25" s="84" t="s">
        <v>12</v>
      </c>
      <c r="BR25" s="83">
        <f>SUM($AW$25+$AZ$31+$AW$35+$AZ$39)</f>
        <v>6</v>
      </c>
      <c r="BS25" s="83">
        <f>SUM(BP25-BR25)</f>
        <v>1</v>
      </c>
      <c r="BT25" s="28"/>
      <c r="BU25" s="28" t="str">
        <f>IF((BV25+BW25)&gt;0,"Mannschaften gleich!",BM25)</f>
        <v>SC Verl I</v>
      </c>
      <c r="BV25" s="29">
        <f>IF(AND(BO25=BO26,BS25=BS26,BP25=BP26),1,0)</f>
        <v>0</v>
      </c>
      <c r="BW25" s="29">
        <f>IF(AND(BO24=BO25,BS24=BS25,BP24=BP25),1,0)</f>
        <v>0</v>
      </c>
      <c r="BX25" s="29"/>
      <c r="BY25" s="29"/>
      <c r="BZ25" s="29"/>
      <c r="CA25" s="29"/>
      <c r="CB25" s="29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27"/>
    </row>
    <row r="26" spans="2:116" s="26" customFormat="1" ht="18" customHeight="1" thickBot="1">
      <c r="B26" s="304"/>
      <c r="C26" s="305"/>
      <c r="D26" s="305"/>
      <c r="E26" s="305"/>
      <c r="F26" s="305"/>
      <c r="G26" s="305"/>
      <c r="H26" s="305"/>
      <c r="I26" s="305"/>
      <c r="J26" s="305"/>
      <c r="K26" s="305"/>
      <c r="L26" s="305"/>
      <c r="M26" s="305"/>
      <c r="N26" s="305"/>
      <c r="O26" s="305"/>
      <c r="P26" s="305"/>
      <c r="Q26" s="305"/>
      <c r="R26" s="305"/>
      <c r="S26" s="305"/>
      <c r="T26" s="305"/>
      <c r="U26" s="305"/>
      <c r="V26" s="305"/>
      <c r="W26" s="305"/>
      <c r="X26" s="305"/>
      <c r="Y26" s="305"/>
      <c r="Z26" s="305"/>
      <c r="AA26" s="305"/>
      <c r="AB26" s="305"/>
      <c r="AC26" s="305"/>
      <c r="AD26" s="305"/>
      <c r="AE26" s="305"/>
      <c r="AF26" s="305"/>
      <c r="AG26" s="305"/>
      <c r="AH26" s="305"/>
      <c r="AI26" s="305"/>
      <c r="AJ26" s="305"/>
      <c r="AK26" s="305"/>
      <c r="AL26" s="305"/>
      <c r="AM26" s="305"/>
      <c r="AN26" s="305"/>
      <c r="AO26" s="305"/>
      <c r="AP26" s="305"/>
      <c r="AQ26" s="305"/>
      <c r="AR26" s="305"/>
      <c r="AS26" s="305"/>
      <c r="AT26" s="305"/>
      <c r="AU26" s="305"/>
      <c r="AV26" s="305"/>
      <c r="AW26" s="305"/>
      <c r="AX26" s="305"/>
      <c r="AY26" s="305"/>
      <c r="AZ26" s="305"/>
      <c r="BA26" s="305"/>
      <c r="BB26" s="305"/>
      <c r="BC26" s="306"/>
      <c r="BD26" s="31"/>
      <c r="BE26" s="28"/>
      <c r="BF26" s="81"/>
      <c r="BG26" s="81"/>
      <c r="BH26" s="81"/>
      <c r="BI26" s="28"/>
      <c r="BJ26" s="28"/>
      <c r="BK26" s="28"/>
      <c r="BL26" s="28"/>
      <c r="BM26" s="82" t="str">
        <f>$O$16</f>
        <v>RW St. Vit</v>
      </c>
      <c r="BN26" s="83">
        <f>COUNT($BF$25,$BH$29,$BH$33,$BF$37)</f>
        <v>4</v>
      </c>
      <c r="BO26" s="83">
        <f>SUM($BF$25+$BH$29+$BH$33+$BF$37)</f>
        <v>3</v>
      </c>
      <c r="BP26" s="83">
        <f>SUM($AW$25+$AZ$29+$AZ$33+$AW$37)</f>
        <v>3</v>
      </c>
      <c r="BQ26" s="84" t="s">
        <v>12</v>
      </c>
      <c r="BR26" s="83">
        <f>SUM($AZ$25+$AW$29+$AW$33+$AZ$37)</f>
        <v>17</v>
      </c>
      <c r="BS26" s="83">
        <f>SUM(BP26-BR26)</f>
        <v>-14</v>
      </c>
      <c r="BT26" s="28"/>
      <c r="BU26" s="28" t="str">
        <f>IF((BV26+BW26)&gt;0,"Mannschaften gleich!",BM26)</f>
        <v>RW St. Vit</v>
      </c>
      <c r="BV26" s="29">
        <f>IF(AND(BO26=BO27,BS26=BS27,BP26=BP27),1,0)</f>
        <v>0</v>
      </c>
      <c r="BW26" s="29">
        <f>IF(AND(BO25=BO26,BS25=BS26,BP25=BP26),1,0)</f>
        <v>0</v>
      </c>
      <c r="BX26" s="29"/>
      <c r="BY26" s="29"/>
      <c r="BZ26" s="29"/>
      <c r="CA26" s="29"/>
      <c r="CB26" s="29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27"/>
    </row>
    <row r="27" spans="2:116" s="26" customFormat="1" ht="18" customHeight="1" thickBot="1">
      <c r="B27" s="310">
        <v>3</v>
      </c>
      <c r="C27" s="311"/>
      <c r="D27" s="286">
        <v>1</v>
      </c>
      <c r="E27" s="287"/>
      <c r="F27" s="287"/>
      <c r="G27" s="287"/>
      <c r="H27" s="287"/>
      <c r="I27" s="288"/>
      <c r="J27" s="291">
        <v>0.5833333333333334</v>
      </c>
      <c r="K27" s="291"/>
      <c r="L27" s="291"/>
      <c r="M27" s="291"/>
      <c r="N27" s="292"/>
      <c r="O27" s="293" t="str">
        <f>O18</f>
        <v>SV Avenwedde</v>
      </c>
      <c r="P27" s="289"/>
      <c r="Q27" s="289"/>
      <c r="R27" s="289"/>
      <c r="S27" s="289"/>
      <c r="T27" s="289"/>
      <c r="U27" s="289"/>
      <c r="V27" s="289"/>
      <c r="W27" s="289"/>
      <c r="X27" s="289"/>
      <c r="Y27" s="289"/>
      <c r="Z27" s="289"/>
      <c r="AA27" s="289"/>
      <c r="AB27" s="289"/>
      <c r="AC27" s="289"/>
      <c r="AD27" s="289"/>
      <c r="AE27" s="59" t="s">
        <v>11</v>
      </c>
      <c r="AF27" s="289" t="str">
        <f>O14</f>
        <v>FC Schalke 04</v>
      </c>
      <c r="AG27" s="289"/>
      <c r="AH27" s="289"/>
      <c r="AI27" s="289"/>
      <c r="AJ27" s="289"/>
      <c r="AK27" s="289"/>
      <c r="AL27" s="289"/>
      <c r="AM27" s="289"/>
      <c r="AN27" s="289"/>
      <c r="AO27" s="289"/>
      <c r="AP27" s="289"/>
      <c r="AQ27" s="289"/>
      <c r="AR27" s="289"/>
      <c r="AS27" s="289"/>
      <c r="AT27" s="289"/>
      <c r="AU27" s="289"/>
      <c r="AV27" s="290"/>
      <c r="AW27" s="301">
        <v>0</v>
      </c>
      <c r="AX27" s="302"/>
      <c r="AY27" s="59" t="s">
        <v>12</v>
      </c>
      <c r="AZ27" s="302">
        <v>1</v>
      </c>
      <c r="BA27" s="308"/>
      <c r="BB27" s="301"/>
      <c r="BC27" s="307"/>
      <c r="BD27" s="31"/>
      <c r="BE27" s="28"/>
      <c r="BF27" s="81">
        <f>IF(ISBLANK(AW27),"0",IF(AW27&gt;AZ27,3,IF(AW27=AZ27,1,0)))</f>
        <v>0</v>
      </c>
      <c r="BG27" s="81" t="s">
        <v>12</v>
      </c>
      <c r="BH27" s="81">
        <f>IF(ISBLANK(AZ27),"0",IF(AZ27&gt;AW27,3,IF(AZ27=AW27,1,0)))</f>
        <v>3</v>
      </c>
      <c r="BI27" s="28"/>
      <c r="BJ27" s="28"/>
      <c r="BK27" s="28"/>
      <c r="BL27" s="28"/>
      <c r="BM27" s="82" t="str">
        <f>$O$15</f>
        <v>FS Wilanow Warschau I (PL)</v>
      </c>
      <c r="BN27" s="83">
        <f>COUNT($BH$23,$BF$29,$BF$35,$BH$41)</f>
        <v>4</v>
      </c>
      <c r="BO27" s="83">
        <f>SUM($BH$23+$BF$29+$BF$35+$BH$41)</f>
        <v>0</v>
      </c>
      <c r="BP27" s="83">
        <f>SUM($AZ$23+$AW$29+$AW$35+$AZ$41)</f>
        <v>2</v>
      </c>
      <c r="BQ27" s="84" t="s">
        <v>12</v>
      </c>
      <c r="BR27" s="83">
        <f>SUM($AW$23+$AZ$29+$AZ$35+$AW$41)</f>
        <v>15</v>
      </c>
      <c r="BS27" s="83">
        <f>SUM(BP27-BR27)</f>
        <v>-13</v>
      </c>
      <c r="BT27" s="28"/>
      <c r="BU27" s="28" t="str">
        <f>IF(BV27&gt;0,"Mannschaften gleich!",BM27)</f>
        <v>FS Wilanow Warschau I (PL)</v>
      </c>
      <c r="BV27" s="29">
        <f>IF(AND(BO27=BO26,BS27=BS26,BP27=BP26),1,0)</f>
        <v>0</v>
      </c>
      <c r="BW27" s="29"/>
      <c r="BX27" s="29"/>
      <c r="BY27" s="29"/>
      <c r="BZ27" s="29"/>
      <c r="CA27" s="29"/>
      <c r="CB27" s="29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27"/>
    </row>
    <row r="28" spans="2:116" s="26" customFormat="1" ht="18" customHeight="1" thickBot="1">
      <c r="B28" s="304"/>
      <c r="C28" s="305"/>
      <c r="D28" s="305"/>
      <c r="E28" s="305"/>
      <c r="F28" s="305"/>
      <c r="G28" s="305"/>
      <c r="H28" s="305"/>
      <c r="I28" s="305"/>
      <c r="J28" s="305"/>
      <c r="K28" s="305"/>
      <c r="L28" s="305"/>
      <c r="M28" s="305"/>
      <c r="N28" s="305"/>
      <c r="O28" s="305"/>
      <c r="P28" s="305"/>
      <c r="Q28" s="305"/>
      <c r="R28" s="305"/>
      <c r="S28" s="305"/>
      <c r="T28" s="305"/>
      <c r="U28" s="305"/>
      <c r="V28" s="305"/>
      <c r="W28" s="305"/>
      <c r="X28" s="305"/>
      <c r="Y28" s="305"/>
      <c r="Z28" s="305"/>
      <c r="AA28" s="305"/>
      <c r="AB28" s="305"/>
      <c r="AC28" s="305"/>
      <c r="AD28" s="305"/>
      <c r="AE28" s="305"/>
      <c r="AF28" s="305"/>
      <c r="AG28" s="305"/>
      <c r="AH28" s="305"/>
      <c r="AI28" s="305"/>
      <c r="AJ28" s="305"/>
      <c r="AK28" s="305"/>
      <c r="AL28" s="305"/>
      <c r="AM28" s="305"/>
      <c r="AN28" s="305"/>
      <c r="AO28" s="305"/>
      <c r="AP28" s="305"/>
      <c r="AQ28" s="305"/>
      <c r="AR28" s="305"/>
      <c r="AS28" s="305"/>
      <c r="AT28" s="305"/>
      <c r="AU28" s="305"/>
      <c r="AV28" s="305"/>
      <c r="AW28" s="305"/>
      <c r="AX28" s="305"/>
      <c r="AY28" s="305"/>
      <c r="AZ28" s="305"/>
      <c r="BA28" s="305"/>
      <c r="BB28" s="305"/>
      <c r="BC28" s="306"/>
      <c r="BD28" s="31"/>
      <c r="BE28" s="28"/>
      <c r="BF28" s="81"/>
      <c r="BG28" s="81"/>
      <c r="BH28" s="81"/>
      <c r="BI28" s="28"/>
      <c r="BJ28" s="28"/>
      <c r="BK28" s="28"/>
      <c r="BL28" s="28"/>
      <c r="BM28" s="31"/>
      <c r="BN28" s="31"/>
      <c r="BO28" s="31"/>
      <c r="BP28" s="31"/>
      <c r="BQ28" s="31"/>
      <c r="BR28" s="31"/>
      <c r="BS28" s="31"/>
      <c r="BT28" s="28"/>
      <c r="BU28" s="28"/>
      <c r="BV28" s="29"/>
      <c r="BW28" s="29"/>
      <c r="BX28" s="29"/>
      <c r="BY28" s="29"/>
      <c r="BZ28" s="29"/>
      <c r="CA28" s="29"/>
      <c r="CB28" s="29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27"/>
    </row>
    <row r="29" spans="2:116" s="26" customFormat="1" ht="18" customHeight="1" thickBot="1">
      <c r="B29" s="310">
        <v>4</v>
      </c>
      <c r="C29" s="311"/>
      <c r="D29" s="286">
        <v>2</v>
      </c>
      <c r="E29" s="287"/>
      <c r="F29" s="287"/>
      <c r="G29" s="287"/>
      <c r="H29" s="287"/>
      <c r="I29" s="288"/>
      <c r="J29" s="291">
        <v>0.5833333333333334</v>
      </c>
      <c r="K29" s="291"/>
      <c r="L29" s="291"/>
      <c r="M29" s="291"/>
      <c r="N29" s="292"/>
      <c r="O29" s="293" t="str">
        <f>O15</f>
        <v>FS Wilanow Warschau I (PL)</v>
      </c>
      <c r="P29" s="289"/>
      <c r="Q29" s="289"/>
      <c r="R29" s="289"/>
      <c r="S29" s="289"/>
      <c r="T29" s="289"/>
      <c r="U29" s="289"/>
      <c r="V29" s="289"/>
      <c r="W29" s="289"/>
      <c r="X29" s="289"/>
      <c r="Y29" s="289"/>
      <c r="Z29" s="289"/>
      <c r="AA29" s="289"/>
      <c r="AB29" s="289"/>
      <c r="AC29" s="289"/>
      <c r="AD29" s="289"/>
      <c r="AE29" s="59" t="s">
        <v>11</v>
      </c>
      <c r="AF29" s="289" t="str">
        <f>O16</f>
        <v>RW St. Vit</v>
      </c>
      <c r="AG29" s="289"/>
      <c r="AH29" s="289"/>
      <c r="AI29" s="289"/>
      <c r="AJ29" s="289"/>
      <c r="AK29" s="289"/>
      <c r="AL29" s="289"/>
      <c r="AM29" s="289"/>
      <c r="AN29" s="289"/>
      <c r="AO29" s="289"/>
      <c r="AP29" s="289"/>
      <c r="AQ29" s="289"/>
      <c r="AR29" s="289"/>
      <c r="AS29" s="289"/>
      <c r="AT29" s="289"/>
      <c r="AU29" s="289"/>
      <c r="AV29" s="290"/>
      <c r="AW29" s="301">
        <v>1</v>
      </c>
      <c r="AX29" s="302"/>
      <c r="AY29" s="59" t="s">
        <v>12</v>
      </c>
      <c r="AZ29" s="302">
        <v>3</v>
      </c>
      <c r="BA29" s="308"/>
      <c r="BB29" s="301"/>
      <c r="BC29" s="307"/>
      <c r="BD29" s="31"/>
      <c r="BE29" s="28"/>
      <c r="BF29" s="81">
        <f>IF(ISBLANK(AW29),"0",IF(AW29&gt;AZ29,3,IF(AW29=AZ29,1,0)))</f>
        <v>0</v>
      </c>
      <c r="BG29" s="81" t="s">
        <v>12</v>
      </c>
      <c r="BH29" s="81">
        <f>IF(ISBLANK(AZ29),"0",IF(AZ29&gt;AW29,3,IF(AZ29=AW29,1,0)))</f>
        <v>3</v>
      </c>
      <c r="BI29" s="28"/>
      <c r="BJ29" s="28"/>
      <c r="BK29" s="28"/>
      <c r="BL29" s="28"/>
      <c r="BM29" s="31"/>
      <c r="BN29" s="31"/>
      <c r="BO29" s="31"/>
      <c r="BP29" s="31"/>
      <c r="BQ29" s="31"/>
      <c r="BR29" s="31"/>
      <c r="BS29" s="31"/>
      <c r="BT29" s="28"/>
      <c r="BU29" s="28"/>
      <c r="BV29" s="29"/>
      <c r="BW29" s="29"/>
      <c r="BX29" s="29"/>
      <c r="BY29" s="29"/>
      <c r="BZ29" s="29"/>
      <c r="CA29" s="29"/>
      <c r="CB29" s="29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27"/>
    </row>
    <row r="30" spans="2:116" s="26" customFormat="1" ht="18" customHeight="1" thickBot="1">
      <c r="B30" s="304"/>
      <c r="C30" s="305"/>
      <c r="D30" s="305"/>
      <c r="E30" s="305"/>
      <c r="F30" s="305"/>
      <c r="G30" s="305"/>
      <c r="H30" s="305"/>
      <c r="I30" s="305"/>
      <c r="J30" s="305"/>
      <c r="K30" s="305"/>
      <c r="L30" s="305"/>
      <c r="M30" s="305"/>
      <c r="N30" s="305"/>
      <c r="O30" s="305"/>
      <c r="P30" s="305"/>
      <c r="Q30" s="305"/>
      <c r="R30" s="305"/>
      <c r="S30" s="305"/>
      <c r="T30" s="305"/>
      <c r="U30" s="305"/>
      <c r="V30" s="305"/>
      <c r="W30" s="305"/>
      <c r="X30" s="305"/>
      <c r="Y30" s="305"/>
      <c r="Z30" s="305"/>
      <c r="AA30" s="305"/>
      <c r="AB30" s="305"/>
      <c r="AC30" s="305"/>
      <c r="AD30" s="305"/>
      <c r="AE30" s="305"/>
      <c r="AF30" s="305"/>
      <c r="AG30" s="305"/>
      <c r="AH30" s="305"/>
      <c r="AI30" s="305"/>
      <c r="AJ30" s="305"/>
      <c r="AK30" s="305"/>
      <c r="AL30" s="305"/>
      <c r="AM30" s="305"/>
      <c r="AN30" s="305"/>
      <c r="AO30" s="305"/>
      <c r="AP30" s="305"/>
      <c r="AQ30" s="305"/>
      <c r="AR30" s="305"/>
      <c r="AS30" s="305"/>
      <c r="AT30" s="305"/>
      <c r="AU30" s="305"/>
      <c r="AV30" s="305"/>
      <c r="AW30" s="305"/>
      <c r="AX30" s="305"/>
      <c r="AY30" s="305"/>
      <c r="AZ30" s="305"/>
      <c r="BA30" s="305"/>
      <c r="BB30" s="305"/>
      <c r="BC30" s="306"/>
      <c r="BD30" s="31"/>
      <c r="BE30" s="28"/>
      <c r="BF30" s="81"/>
      <c r="BG30" s="81"/>
      <c r="BH30" s="81"/>
      <c r="BI30" s="28"/>
      <c r="BJ30" s="28"/>
      <c r="BK30" s="28"/>
      <c r="BL30" s="28"/>
      <c r="BM30" s="31"/>
      <c r="BN30" s="31"/>
      <c r="BO30" s="31"/>
      <c r="BP30" s="31"/>
      <c r="BQ30" s="31"/>
      <c r="BR30" s="31"/>
      <c r="BS30" s="31"/>
      <c r="BT30" s="28"/>
      <c r="BU30" s="28"/>
      <c r="BV30" s="29"/>
      <c r="BW30" s="29"/>
      <c r="BX30" s="29"/>
      <c r="BY30" s="29"/>
      <c r="BZ30" s="29"/>
      <c r="CA30" s="29"/>
      <c r="CB30" s="29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27"/>
    </row>
    <row r="31" spans="2:116" s="26" customFormat="1" ht="18" customHeight="1" thickBot="1">
      <c r="B31" s="310">
        <v>5</v>
      </c>
      <c r="C31" s="311"/>
      <c r="D31" s="286">
        <v>1</v>
      </c>
      <c r="E31" s="287"/>
      <c r="F31" s="287"/>
      <c r="G31" s="287"/>
      <c r="H31" s="287"/>
      <c r="I31" s="288"/>
      <c r="J31" s="291">
        <v>0.6041666666666666</v>
      </c>
      <c r="K31" s="291"/>
      <c r="L31" s="291"/>
      <c r="M31" s="291"/>
      <c r="N31" s="292"/>
      <c r="O31" s="293" t="str">
        <f>O17</f>
        <v>SC Verl I</v>
      </c>
      <c r="P31" s="289"/>
      <c r="Q31" s="289"/>
      <c r="R31" s="289"/>
      <c r="S31" s="289"/>
      <c r="T31" s="289"/>
      <c r="U31" s="289"/>
      <c r="V31" s="289"/>
      <c r="W31" s="289"/>
      <c r="X31" s="289"/>
      <c r="Y31" s="289"/>
      <c r="Z31" s="289"/>
      <c r="AA31" s="289"/>
      <c r="AB31" s="289"/>
      <c r="AC31" s="289"/>
      <c r="AD31" s="289"/>
      <c r="AE31" s="59" t="s">
        <v>11</v>
      </c>
      <c r="AF31" s="289" t="str">
        <f>O18</f>
        <v>SV Avenwedde</v>
      </c>
      <c r="AG31" s="289"/>
      <c r="AH31" s="289"/>
      <c r="AI31" s="289"/>
      <c r="AJ31" s="289"/>
      <c r="AK31" s="289"/>
      <c r="AL31" s="289"/>
      <c r="AM31" s="289"/>
      <c r="AN31" s="289"/>
      <c r="AO31" s="289"/>
      <c r="AP31" s="289"/>
      <c r="AQ31" s="289"/>
      <c r="AR31" s="289"/>
      <c r="AS31" s="289"/>
      <c r="AT31" s="289"/>
      <c r="AU31" s="289"/>
      <c r="AV31" s="290"/>
      <c r="AW31" s="301">
        <v>0</v>
      </c>
      <c r="AX31" s="302"/>
      <c r="AY31" s="59" t="s">
        <v>12</v>
      </c>
      <c r="AZ31" s="302">
        <v>0</v>
      </c>
      <c r="BA31" s="308"/>
      <c r="BB31" s="301"/>
      <c r="BC31" s="307"/>
      <c r="BD31" s="31"/>
      <c r="BE31" s="28"/>
      <c r="BF31" s="81">
        <f>IF(ISBLANK(AW31),"0",IF(AW31&gt;AZ31,3,IF(AW31=AZ31,1,0)))</f>
        <v>1</v>
      </c>
      <c r="BG31" s="81" t="s">
        <v>12</v>
      </c>
      <c r="BH31" s="81">
        <f>IF(ISBLANK(AZ31),"0",IF(AZ31&gt;AW31,3,IF(AZ31=AW31,1,0)))</f>
        <v>1</v>
      </c>
      <c r="BI31" s="28"/>
      <c r="BJ31" s="28"/>
      <c r="BK31" s="28"/>
      <c r="BL31" s="28"/>
      <c r="BM31" s="31"/>
      <c r="BN31" s="31"/>
      <c r="BO31" s="31"/>
      <c r="BP31" s="31"/>
      <c r="BQ31" s="31"/>
      <c r="BR31" s="31"/>
      <c r="BS31" s="31"/>
      <c r="BT31" s="28"/>
      <c r="BU31" s="28"/>
      <c r="BV31" s="29"/>
      <c r="BW31" s="29"/>
      <c r="BX31" s="29"/>
      <c r="BY31" s="29"/>
      <c r="BZ31" s="29"/>
      <c r="CA31" s="29"/>
      <c r="CB31" s="29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27"/>
    </row>
    <row r="32" spans="2:116" s="26" customFormat="1" ht="18" customHeight="1" thickBot="1">
      <c r="B32" s="304"/>
      <c r="C32" s="305"/>
      <c r="D32" s="305"/>
      <c r="E32" s="305"/>
      <c r="F32" s="305"/>
      <c r="G32" s="305"/>
      <c r="H32" s="305"/>
      <c r="I32" s="305"/>
      <c r="J32" s="305"/>
      <c r="K32" s="305"/>
      <c r="L32" s="305"/>
      <c r="M32" s="305"/>
      <c r="N32" s="305"/>
      <c r="O32" s="305"/>
      <c r="P32" s="305"/>
      <c r="Q32" s="305"/>
      <c r="R32" s="305"/>
      <c r="S32" s="305"/>
      <c r="T32" s="305"/>
      <c r="U32" s="305"/>
      <c r="V32" s="305"/>
      <c r="W32" s="305"/>
      <c r="X32" s="305"/>
      <c r="Y32" s="305"/>
      <c r="Z32" s="305"/>
      <c r="AA32" s="305"/>
      <c r="AB32" s="305"/>
      <c r="AC32" s="305"/>
      <c r="AD32" s="305"/>
      <c r="AE32" s="305"/>
      <c r="AF32" s="305"/>
      <c r="AG32" s="305"/>
      <c r="AH32" s="305"/>
      <c r="AI32" s="305"/>
      <c r="AJ32" s="305"/>
      <c r="AK32" s="305"/>
      <c r="AL32" s="305"/>
      <c r="AM32" s="305"/>
      <c r="AN32" s="305"/>
      <c r="AO32" s="305"/>
      <c r="AP32" s="305"/>
      <c r="AQ32" s="305"/>
      <c r="AR32" s="305"/>
      <c r="AS32" s="305"/>
      <c r="AT32" s="305"/>
      <c r="AU32" s="305"/>
      <c r="AV32" s="305"/>
      <c r="AW32" s="305"/>
      <c r="AX32" s="305"/>
      <c r="AY32" s="305"/>
      <c r="AZ32" s="305"/>
      <c r="BA32" s="305"/>
      <c r="BB32" s="305"/>
      <c r="BC32" s="306"/>
      <c r="BD32" s="31"/>
      <c r="BE32" s="28"/>
      <c r="BF32" s="81"/>
      <c r="BG32" s="81"/>
      <c r="BH32" s="81"/>
      <c r="BI32" s="28"/>
      <c r="BJ32" s="28"/>
      <c r="BK32" s="28"/>
      <c r="BL32" s="28"/>
      <c r="BM32" s="31"/>
      <c r="BN32" s="31"/>
      <c r="BO32" s="31"/>
      <c r="BP32" s="31"/>
      <c r="BQ32" s="31"/>
      <c r="BR32" s="31"/>
      <c r="BS32" s="31"/>
      <c r="BT32" s="28"/>
      <c r="BU32" s="28"/>
      <c r="BV32" s="29"/>
      <c r="BW32" s="29"/>
      <c r="BX32" s="29"/>
      <c r="BY32" s="29"/>
      <c r="BZ32" s="29"/>
      <c r="CA32" s="29"/>
      <c r="CB32" s="29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27"/>
    </row>
    <row r="33" spans="2:116" s="26" customFormat="1" ht="18" customHeight="1" thickBot="1">
      <c r="B33" s="310">
        <v>6</v>
      </c>
      <c r="C33" s="311"/>
      <c r="D33" s="286">
        <v>2</v>
      </c>
      <c r="E33" s="287"/>
      <c r="F33" s="287"/>
      <c r="G33" s="287"/>
      <c r="H33" s="287"/>
      <c r="I33" s="288"/>
      <c r="J33" s="291">
        <v>0.6041666666666666</v>
      </c>
      <c r="K33" s="291"/>
      <c r="L33" s="291"/>
      <c r="M33" s="291"/>
      <c r="N33" s="292"/>
      <c r="O33" s="293" t="str">
        <f>O14</f>
        <v>FC Schalke 04</v>
      </c>
      <c r="P33" s="289"/>
      <c r="Q33" s="289"/>
      <c r="R33" s="289"/>
      <c r="S33" s="289"/>
      <c r="T33" s="289"/>
      <c r="U33" s="289"/>
      <c r="V33" s="289"/>
      <c r="W33" s="289"/>
      <c r="X33" s="289"/>
      <c r="Y33" s="289"/>
      <c r="Z33" s="289"/>
      <c r="AA33" s="289"/>
      <c r="AB33" s="289"/>
      <c r="AC33" s="289"/>
      <c r="AD33" s="289"/>
      <c r="AE33" s="59" t="s">
        <v>11</v>
      </c>
      <c r="AF33" s="289" t="str">
        <f>O16</f>
        <v>RW St. Vit</v>
      </c>
      <c r="AG33" s="289"/>
      <c r="AH33" s="289"/>
      <c r="AI33" s="289"/>
      <c r="AJ33" s="289"/>
      <c r="AK33" s="289"/>
      <c r="AL33" s="289"/>
      <c r="AM33" s="289"/>
      <c r="AN33" s="289"/>
      <c r="AO33" s="289"/>
      <c r="AP33" s="289"/>
      <c r="AQ33" s="289"/>
      <c r="AR33" s="289"/>
      <c r="AS33" s="289"/>
      <c r="AT33" s="289"/>
      <c r="AU33" s="289"/>
      <c r="AV33" s="290"/>
      <c r="AW33" s="301">
        <v>7</v>
      </c>
      <c r="AX33" s="302"/>
      <c r="AY33" s="59" t="s">
        <v>12</v>
      </c>
      <c r="AZ33" s="302">
        <v>0</v>
      </c>
      <c r="BA33" s="308"/>
      <c r="BB33" s="301"/>
      <c r="BC33" s="307"/>
      <c r="BD33" s="31"/>
      <c r="BE33" s="28"/>
      <c r="BF33" s="81">
        <f>IF(ISBLANK(AW33),"0",IF(AW33&gt;AZ33,3,IF(AW33=AZ33,1,0)))</f>
        <v>3</v>
      </c>
      <c r="BG33" s="81" t="s">
        <v>12</v>
      </c>
      <c r="BH33" s="81">
        <f>IF(ISBLANK(AZ33),"0",IF(AZ33&gt;AW33,3,IF(AZ33=AW33,1,0)))</f>
        <v>0</v>
      </c>
      <c r="BI33" s="28"/>
      <c r="BJ33" s="28"/>
      <c r="BK33" s="3"/>
      <c r="BL33" s="3"/>
      <c r="BM33" s="3"/>
      <c r="BN33" s="3"/>
      <c r="BO33" s="3"/>
      <c r="BP33" s="3"/>
      <c r="BQ33" s="3"/>
      <c r="BR33" s="3"/>
      <c r="BS33" s="3"/>
      <c r="BT33" s="28"/>
      <c r="BU33" s="28"/>
      <c r="BV33" s="29"/>
      <c r="BW33" s="29"/>
      <c r="BX33" s="29"/>
      <c r="BY33" s="29"/>
      <c r="BZ33" s="29"/>
      <c r="CA33" s="29"/>
      <c r="CB33" s="29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27"/>
    </row>
    <row r="34" spans="2:116" s="26" customFormat="1" ht="18" customHeight="1" thickBot="1">
      <c r="B34" s="304"/>
      <c r="C34" s="305"/>
      <c r="D34" s="305"/>
      <c r="E34" s="305"/>
      <c r="F34" s="305"/>
      <c r="G34" s="305"/>
      <c r="H34" s="305"/>
      <c r="I34" s="305"/>
      <c r="J34" s="305"/>
      <c r="K34" s="305"/>
      <c r="L34" s="305"/>
      <c r="M34" s="305"/>
      <c r="N34" s="305"/>
      <c r="O34" s="305"/>
      <c r="P34" s="305"/>
      <c r="Q34" s="305"/>
      <c r="R34" s="305"/>
      <c r="S34" s="305"/>
      <c r="T34" s="305"/>
      <c r="U34" s="305"/>
      <c r="V34" s="305"/>
      <c r="W34" s="305"/>
      <c r="X34" s="305"/>
      <c r="Y34" s="305"/>
      <c r="Z34" s="305"/>
      <c r="AA34" s="305"/>
      <c r="AB34" s="305"/>
      <c r="AC34" s="305"/>
      <c r="AD34" s="305"/>
      <c r="AE34" s="305"/>
      <c r="AF34" s="305"/>
      <c r="AG34" s="305"/>
      <c r="AH34" s="305"/>
      <c r="AI34" s="305"/>
      <c r="AJ34" s="305"/>
      <c r="AK34" s="305"/>
      <c r="AL34" s="305"/>
      <c r="AM34" s="305"/>
      <c r="AN34" s="305"/>
      <c r="AO34" s="305"/>
      <c r="AP34" s="305"/>
      <c r="AQ34" s="305"/>
      <c r="AR34" s="305"/>
      <c r="AS34" s="305"/>
      <c r="AT34" s="305"/>
      <c r="AU34" s="305"/>
      <c r="AV34" s="305"/>
      <c r="AW34" s="305"/>
      <c r="AX34" s="305"/>
      <c r="AY34" s="305"/>
      <c r="AZ34" s="305"/>
      <c r="BA34" s="305"/>
      <c r="BB34" s="305"/>
      <c r="BC34" s="306"/>
      <c r="BD34" s="31"/>
      <c r="BE34" s="28"/>
      <c r="BF34" s="81"/>
      <c r="BG34" s="81"/>
      <c r="BH34" s="81"/>
      <c r="BI34" s="28"/>
      <c r="BJ34" s="28"/>
      <c r="BK34" s="3"/>
      <c r="BL34" s="3"/>
      <c r="BM34" s="3"/>
      <c r="BN34" s="3"/>
      <c r="BO34" s="3"/>
      <c r="BP34" s="3"/>
      <c r="BQ34" s="3"/>
      <c r="BR34" s="3"/>
      <c r="BS34" s="3"/>
      <c r="BT34" s="28"/>
      <c r="BU34" s="28"/>
      <c r="BV34" s="29"/>
      <c r="BW34" s="29"/>
      <c r="BX34" s="29"/>
      <c r="BY34" s="29"/>
      <c r="BZ34" s="29"/>
      <c r="CA34" s="29"/>
      <c r="CB34" s="29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27"/>
    </row>
    <row r="35" spans="2:116" s="26" customFormat="1" ht="18" customHeight="1" thickBot="1">
      <c r="B35" s="310">
        <v>7</v>
      </c>
      <c r="C35" s="311"/>
      <c r="D35" s="286">
        <v>1</v>
      </c>
      <c r="E35" s="287"/>
      <c r="F35" s="287"/>
      <c r="G35" s="287"/>
      <c r="H35" s="287"/>
      <c r="I35" s="288"/>
      <c r="J35" s="291">
        <v>0.625</v>
      </c>
      <c r="K35" s="291"/>
      <c r="L35" s="291"/>
      <c r="M35" s="291"/>
      <c r="N35" s="292"/>
      <c r="O35" s="293" t="str">
        <f>O15</f>
        <v>FS Wilanow Warschau I (PL)</v>
      </c>
      <c r="P35" s="289"/>
      <c r="Q35" s="289"/>
      <c r="R35" s="289"/>
      <c r="S35" s="289"/>
      <c r="T35" s="289"/>
      <c r="U35" s="289"/>
      <c r="V35" s="289"/>
      <c r="W35" s="289"/>
      <c r="X35" s="289"/>
      <c r="Y35" s="289"/>
      <c r="Z35" s="289"/>
      <c r="AA35" s="289"/>
      <c r="AB35" s="289"/>
      <c r="AC35" s="289"/>
      <c r="AD35" s="289"/>
      <c r="AE35" s="59" t="s">
        <v>11</v>
      </c>
      <c r="AF35" s="289" t="str">
        <f>O17</f>
        <v>SC Verl I</v>
      </c>
      <c r="AG35" s="289"/>
      <c r="AH35" s="289"/>
      <c r="AI35" s="289"/>
      <c r="AJ35" s="289"/>
      <c r="AK35" s="289"/>
      <c r="AL35" s="289"/>
      <c r="AM35" s="289"/>
      <c r="AN35" s="289"/>
      <c r="AO35" s="289"/>
      <c r="AP35" s="289"/>
      <c r="AQ35" s="289"/>
      <c r="AR35" s="289"/>
      <c r="AS35" s="289"/>
      <c r="AT35" s="289"/>
      <c r="AU35" s="289"/>
      <c r="AV35" s="290"/>
      <c r="AW35" s="301">
        <v>1</v>
      </c>
      <c r="AX35" s="302"/>
      <c r="AY35" s="59" t="s">
        <v>12</v>
      </c>
      <c r="AZ35" s="302">
        <v>3</v>
      </c>
      <c r="BA35" s="308"/>
      <c r="BB35" s="301"/>
      <c r="BC35" s="307"/>
      <c r="BD35" s="138"/>
      <c r="BE35" s="28"/>
      <c r="BF35" s="81">
        <f>IF(ISBLANK(AW35),"0",IF(AW35&gt;AZ35,3,IF(AW35=AZ35,1,0)))</f>
        <v>0</v>
      </c>
      <c r="BG35" s="81" t="s">
        <v>12</v>
      </c>
      <c r="BH35" s="81">
        <f>IF(ISBLANK(AZ35),"0",IF(AZ35&gt;AW35,3,IF(AZ35=AW35,1,0)))</f>
        <v>3</v>
      </c>
      <c r="BI35" s="28"/>
      <c r="BJ35" s="28"/>
      <c r="BK35" s="86"/>
      <c r="BL35" s="86"/>
      <c r="BM35" s="31"/>
      <c r="BN35" s="31"/>
      <c r="BO35" s="31"/>
      <c r="BP35" s="31"/>
      <c r="BQ35" s="31"/>
      <c r="BR35" s="31"/>
      <c r="BS35" s="83"/>
      <c r="BT35" s="28"/>
      <c r="BU35" s="28"/>
      <c r="BV35" s="29"/>
      <c r="BW35" s="29"/>
      <c r="BX35" s="29"/>
      <c r="BY35" s="29"/>
      <c r="BZ35" s="29"/>
      <c r="CA35" s="29"/>
      <c r="CB35" s="29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27"/>
    </row>
    <row r="36" spans="2:116" s="26" customFormat="1" ht="18" customHeight="1" thickBot="1">
      <c r="B36" s="304"/>
      <c r="C36" s="305"/>
      <c r="D36" s="305"/>
      <c r="E36" s="305"/>
      <c r="F36" s="305"/>
      <c r="G36" s="305"/>
      <c r="H36" s="305"/>
      <c r="I36" s="305"/>
      <c r="J36" s="305"/>
      <c r="K36" s="305"/>
      <c r="L36" s="305"/>
      <c r="M36" s="305"/>
      <c r="N36" s="305"/>
      <c r="O36" s="305"/>
      <c r="P36" s="305"/>
      <c r="Q36" s="305"/>
      <c r="R36" s="305"/>
      <c r="S36" s="305"/>
      <c r="T36" s="305"/>
      <c r="U36" s="305"/>
      <c r="V36" s="305"/>
      <c r="W36" s="305"/>
      <c r="X36" s="305"/>
      <c r="Y36" s="305"/>
      <c r="Z36" s="305"/>
      <c r="AA36" s="305"/>
      <c r="AB36" s="305"/>
      <c r="AC36" s="305"/>
      <c r="AD36" s="305"/>
      <c r="AE36" s="305"/>
      <c r="AF36" s="305"/>
      <c r="AG36" s="305"/>
      <c r="AH36" s="305"/>
      <c r="AI36" s="305"/>
      <c r="AJ36" s="305"/>
      <c r="AK36" s="305"/>
      <c r="AL36" s="305"/>
      <c r="AM36" s="305"/>
      <c r="AN36" s="305"/>
      <c r="AO36" s="305"/>
      <c r="AP36" s="305"/>
      <c r="AQ36" s="305"/>
      <c r="AR36" s="305"/>
      <c r="AS36" s="305"/>
      <c r="AT36" s="305"/>
      <c r="AU36" s="305"/>
      <c r="AV36" s="305"/>
      <c r="AW36" s="305"/>
      <c r="AX36" s="305"/>
      <c r="AY36" s="305"/>
      <c r="AZ36" s="305"/>
      <c r="BA36" s="305"/>
      <c r="BB36" s="305"/>
      <c r="BC36" s="306"/>
      <c r="BD36" s="138"/>
      <c r="BE36" s="28"/>
      <c r="BF36" s="81"/>
      <c r="BG36" s="81"/>
      <c r="BH36" s="81"/>
      <c r="BI36" s="28"/>
      <c r="BJ36" s="28"/>
      <c r="BK36" s="86"/>
      <c r="BL36" s="86"/>
      <c r="BM36" s="31"/>
      <c r="BN36" s="31"/>
      <c r="BO36" s="31"/>
      <c r="BP36" s="31"/>
      <c r="BQ36" s="31"/>
      <c r="BR36" s="31"/>
      <c r="BS36" s="83"/>
      <c r="BT36" s="28"/>
      <c r="BU36" s="28"/>
      <c r="BV36" s="29"/>
      <c r="BW36" s="29"/>
      <c r="BX36" s="29"/>
      <c r="BY36" s="29"/>
      <c r="BZ36" s="29"/>
      <c r="CA36" s="29"/>
      <c r="CB36" s="29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27"/>
    </row>
    <row r="37" spans="2:116" s="26" customFormat="1" ht="18" customHeight="1" thickBot="1">
      <c r="B37" s="310">
        <v>8</v>
      </c>
      <c r="C37" s="311"/>
      <c r="D37" s="286">
        <v>2</v>
      </c>
      <c r="E37" s="287"/>
      <c r="F37" s="287"/>
      <c r="G37" s="287"/>
      <c r="H37" s="287"/>
      <c r="I37" s="288"/>
      <c r="J37" s="291">
        <v>0.625</v>
      </c>
      <c r="K37" s="291"/>
      <c r="L37" s="291"/>
      <c r="M37" s="291"/>
      <c r="N37" s="292"/>
      <c r="O37" s="293" t="str">
        <f>O16</f>
        <v>RW St. Vit</v>
      </c>
      <c r="P37" s="289"/>
      <c r="Q37" s="289"/>
      <c r="R37" s="289"/>
      <c r="S37" s="289"/>
      <c r="T37" s="289"/>
      <c r="U37" s="289"/>
      <c r="V37" s="289"/>
      <c r="W37" s="289"/>
      <c r="X37" s="289"/>
      <c r="Y37" s="289"/>
      <c r="Z37" s="289"/>
      <c r="AA37" s="289"/>
      <c r="AB37" s="289"/>
      <c r="AC37" s="289"/>
      <c r="AD37" s="289"/>
      <c r="AE37" s="59" t="s">
        <v>11</v>
      </c>
      <c r="AF37" s="289" t="str">
        <f>O18</f>
        <v>SV Avenwedde</v>
      </c>
      <c r="AG37" s="289"/>
      <c r="AH37" s="289"/>
      <c r="AI37" s="289"/>
      <c r="AJ37" s="289"/>
      <c r="AK37" s="289"/>
      <c r="AL37" s="289"/>
      <c r="AM37" s="289"/>
      <c r="AN37" s="289"/>
      <c r="AO37" s="289"/>
      <c r="AP37" s="289"/>
      <c r="AQ37" s="289"/>
      <c r="AR37" s="289"/>
      <c r="AS37" s="289"/>
      <c r="AT37" s="289"/>
      <c r="AU37" s="289"/>
      <c r="AV37" s="290"/>
      <c r="AW37" s="301">
        <v>0</v>
      </c>
      <c r="AX37" s="302"/>
      <c r="AY37" s="59" t="s">
        <v>12</v>
      </c>
      <c r="AZ37" s="302">
        <v>5</v>
      </c>
      <c r="BA37" s="308"/>
      <c r="BB37" s="301"/>
      <c r="BC37" s="307"/>
      <c r="BD37" s="138"/>
      <c r="BE37" s="28"/>
      <c r="BF37" s="81">
        <f>IF(ISBLANK(AW37),"0",IF(AW37&gt;AZ37,3,IF(AW37=AZ37,1,0)))</f>
        <v>0</v>
      </c>
      <c r="BG37" s="81" t="s">
        <v>12</v>
      </c>
      <c r="BH37" s="81">
        <f>IF(ISBLANK(AZ37),"0",IF(AZ37&gt;AW37,3,IF(AZ37=AW37,1,0)))</f>
        <v>3</v>
      </c>
      <c r="BI37" s="28"/>
      <c r="BJ37" s="28"/>
      <c r="BK37" s="86"/>
      <c r="BL37" s="86"/>
      <c r="BM37" s="31"/>
      <c r="BN37" s="31"/>
      <c r="BO37" s="31"/>
      <c r="BP37" s="31"/>
      <c r="BQ37" s="31"/>
      <c r="BR37" s="31"/>
      <c r="BS37" s="83"/>
      <c r="BT37" s="28"/>
      <c r="BU37" s="28"/>
      <c r="BV37" s="29"/>
      <c r="BW37" s="29"/>
      <c r="BX37" s="29"/>
      <c r="BY37" s="29"/>
      <c r="BZ37" s="29"/>
      <c r="CA37" s="29"/>
      <c r="CB37" s="29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27"/>
    </row>
    <row r="38" spans="2:116" s="26" customFormat="1" ht="18" customHeight="1" thickBot="1">
      <c r="B38" s="304"/>
      <c r="C38" s="305"/>
      <c r="D38" s="305"/>
      <c r="E38" s="305"/>
      <c r="F38" s="305"/>
      <c r="G38" s="305"/>
      <c r="H38" s="305"/>
      <c r="I38" s="305"/>
      <c r="J38" s="305"/>
      <c r="K38" s="305"/>
      <c r="L38" s="305"/>
      <c r="M38" s="305"/>
      <c r="N38" s="305"/>
      <c r="O38" s="305"/>
      <c r="P38" s="305"/>
      <c r="Q38" s="305"/>
      <c r="R38" s="305"/>
      <c r="S38" s="305"/>
      <c r="T38" s="305"/>
      <c r="U38" s="305"/>
      <c r="V38" s="305"/>
      <c r="W38" s="305"/>
      <c r="X38" s="305"/>
      <c r="Y38" s="305"/>
      <c r="Z38" s="305"/>
      <c r="AA38" s="305"/>
      <c r="AB38" s="305"/>
      <c r="AC38" s="305"/>
      <c r="AD38" s="305"/>
      <c r="AE38" s="305"/>
      <c r="AF38" s="305"/>
      <c r="AG38" s="305"/>
      <c r="AH38" s="305"/>
      <c r="AI38" s="305"/>
      <c r="AJ38" s="305"/>
      <c r="AK38" s="305"/>
      <c r="AL38" s="305"/>
      <c r="AM38" s="305"/>
      <c r="AN38" s="305"/>
      <c r="AO38" s="305"/>
      <c r="AP38" s="305"/>
      <c r="AQ38" s="305"/>
      <c r="AR38" s="305"/>
      <c r="AS38" s="305"/>
      <c r="AT38" s="305"/>
      <c r="AU38" s="305"/>
      <c r="AV38" s="305"/>
      <c r="AW38" s="305"/>
      <c r="AX38" s="305"/>
      <c r="AY38" s="305"/>
      <c r="AZ38" s="305"/>
      <c r="BA38" s="305"/>
      <c r="BB38" s="305"/>
      <c r="BC38" s="306"/>
      <c r="BD38" s="138"/>
      <c r="BE38" s="28"/>
      <c r="BF38" s="81"/>
      <c r="BG38" s="81"/>
      <c r="BH38" s="81"/>
      <c r="BI38" s="28"/>
      <c r="BJ38" s="28"/>
      <c r="BK38" s="86"/>
      <c r="BL38" s="86"/>
      <c r="BM38" s="31"/>
      <c r="BN38" s="31"/>
      <c r="BO38" s="31"/>
      <c r="BP38" s="31"/>
      <c r="BQ38" s="31"/>
      <c r="BR38" s="31"/>
      <c r="BS38" s="83"/>
      <c r="BT38" s="28"/>
      <c r="BU38" s="28"/>
      <c r="BV38" s="29"/>
      <c r="BW38" s="29"/>
      <c r="BX38" s="29"/>
      <c r="BY38" s="29"/>
      <c r="BZ38" s="29"/>
      <c r="CA38" s="29"/>
      <c r="CB38" s="29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27"/>
    </row>
    <row r="39" spans="2:116" s="26" customFormat="1" ht="18" customHeight="1" thickBot="1">
      <c r="B39" s="310">
        <v>9</v>
      </c>
      <c r="C39" s="311"/>
      <c r="D39" s="286">
        <v>1</v>
      </c>
      <c r="E39" s="287"/>
      <c r="F39" s="287"/>
      <c r="G39" s="287"/>
      <c r="H39" s="287"/>
      <c r="I39" s="288"/>
      <c r="J39" s="291">
        <v>0.6458333333333334</v>
      </c>
      <c r="K39" s="291"/>
      <c r="L39" s="291"/>
      <c r="M39" s="291"/>
      <c r="N39" s="292"/>
      <c r="O39" s="293" t="str">
        <f>O17</f>
        <v>SC Verl I</v>
      </c>
      <c r="P39" s="289"/>
      <c r="Q39" s="289"/>
      <c r="R39" s="289"/>
      <c r="S39" s="289"/>
      <c r="T39" s="289"/>
      <c r="U39" s="289"/>
      <c r="V39" s="289"/>
      <c r="W39" s="289"/>
      <c r="X39" s="289"/>
      <c r="Y39" s="289"/>
      <c r="Z39" s="289"/>
      <c r="AA39" s="289"/>
      <c r="AB39" s="289"/>
      <c r="AC39" s="289"/>
      <c r="AD39" s="289"/>
      <c r="AE39" s="59" t="s">
        <v>11</v>
      </c>
      <c r="AF39" s="289" t="str">
        <f>O14</f>
        <v>FC Schalke 04</v>
      </c>
      <c r="AG39" s="289"/>
      <c r="AH39" s="289"/>
      <c r="AI39" s="289"/>
      <c r="AJ39" s="289"/>
      <c r="AK39" s="289"/>
      <c r="AL39" s="289"/>
      <c r="AM39" s="289"/>
      <c r="AN39" s="289"/>
      <c r="AO39" s="289"/>
      <c r="AP39" s="289"/>
      <c r="AQ39" s="289"/>
      <c r="AR39" s="289"/>
      <c r="AS39" s="289"/>
      <c r="AT39" s="289"/>
      <c r="AU39" s="289"/>
      <c r="AV39" s="290"/>
      <c r="AW39" s="301">
        <v>0</v>
      </c>
      <c r="AX39" s="302"/>
      <c r="AY39" s="59" t="s">
        <v>12</v>
      </c>
      <c r="AZ39" s="302">
        <v>5</v>
      </c>
      <c r="BA39" s="308"/>
      <c r="BB39" s="301"/>
      <c r="BC39" s="307"/>
      <c r="BD39" s="138"/>
      <c r="BE39" s="28"/>
      <c r="BF39" s="81">
        <f>IF(ISBLANK(AW39),"0",IF(AW39&gt;AZ39,3,IF(AW39=AZ39,1,0)))</f>
        <v>0</v>
      </c>
      <c r="BG39" s="81" t="s">
        <v>12</v>
      </c>
      <c r="BH39" s="81">
        <f>IF(ISBLANK(AZ39),"0",IF(AZ39&gt;AW39,3,IF(AZ39=AW39,1,0)))</f>
        <v>3</v>
      </c>
      <c r="BI39" s="28"/>
      <c r="BJ39" s="28"/>
      <c r="BK39" s="86"/>
      <c r="BL39" s="86"/>
      <c r="BM39" s="31"/>
      <c r="BN39" s="31"/>
      <c r="BO39" s="31"/>
      <c r="BP39" s="31"/>
      <c r="BQ39" s="31"/>
      <c r="BR39" s="31"/>
      <c r="BS39" s="83"/>
      <c r="BT39" s="28"/>
      <c r="BU39" s="28"/>
      <c r="BV39" s="29"/>
      <c r="BW39" s="29"/>
      <c r="BX39" s="29"/>
      <c r="BY39" s="29"/>
      <c r="BZ39" s="29"/>
      <c r="CA39" s="29"/>
      <c r="CB39" s="29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27"/>
    </row>
    <row r="40" spans="2:116" s="26" customFormat="1" ht="18" customHeight="1" thickBot="1">
      <c r="B40" s="304"/>
      <c r="C40" s="305"/>
      <c r="D40" s="305"/>
      <c r="E40" s="305"/>
      <c r="F40" s="305"/>
      <c r="G40" s="305"/>
      <c r="H40" s="305"/>
      <c r="I40" s="305"/>
      <c r="J40" s="305"/>
      <c r="K40" s="305"/>
      <c r="L40" s="305"/>
      <c r="M40" s="305"/>
      <c r="N40" s="305"/>
      <c r="O40" s="305"/>
      <c r="P40" s="305"/>
      <c r="Q40" s="305"/>
      <c r="R40" s="305"/>
      <c r="S40" s="305"/>
      <c r="T40" s="305"/>
      <c r="U40" s="305"/>
      <c r="V40" s="305"/>
      <c r="W40" s="305"/>
      <c r="X40" s="305"/>
      <c r="Y40" s="305"/>
      <c r="Z40" s="305"/>
      <c r="AA40" s="305"/>
      <c r="AB40" s="305"/>
      <c r="AC40" s="305"/>
      <c r="AD40" s="305"/>
      <c r="AE40" s="305"/>
      <c r="AF40" s="305"/>
      <c r="AG40" s="305"/>
      <c r="AH40" s="305"/>
      <c r="AI40" s="305"/>
      <c r="AJ40" s="305"/>
      <c r="AK40" s="305"/>
      <c r="AL40" s="305"/>
      <c r="AM40" s="305"/>
      <c r="AN40" s="305"/>
      <c r="AO40" s="305"/>
      <c r="AP40" s="305"/>
      <c r="AQ40" s="305"/>
      <c r="AR40" s="305"/>
      <c r="AS40" s="305"/>
      <c r="AT40" s="305"/>
      <c r="AU40" s="305"/>
      <c r="AV40" s="305"/>
      <c r="AW40" s="305"/>
      <c r="AX40" s="305"/>
      <c r="AY40" s="305"/>
      <c r="AZ40" s="305"/>
      <c r="BA40" s="305"/>
      <c r="BB40" s="305"/>
      <c r="BC40" s="306"/>
      <c r="BD40" s="138"/>
      <c r="BE40" s="28"/>
      <c r="BF40" s="81"/>
      <c r="BG40" s="81"/>
      <c r="BH40" s="81"/>
      <c r="BI40" s="28"/>
      <c r="BJ40" s="28"/>
      <c r="BK40" s="86"/>
      <c r="BL40" s="86"/>
      <c r="BM40" s="31"/>
      <c r="BN40" s="31"/>
      <c r="BO40" s="31"/>
      <c r="BP40" s="31"/>
      <c r="BQ40" s="31"/>
      <c r="BR40" s="31"/>
      <c r="BS40" s="83"/>
      <c r="BT40" s="28"/>
      <c r="BU40" s="28"/>
      <c r="BV40" s="29"/>
      <c r="BW40" s="29"/>
      <c r="BX40" s="29"/>
      <c r="BY40" s="29"/>
      <c r="BZ40" s="29"/>
      <c r="CA40" s="29"/>
      <c r="CB40" s="29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27"/>
    </row>
    <row r="41" spans="2:116" s="26" customFormat="1" ht="18" customHeight="1" thickBot="1">
      <c r="B41" s="310">
        <v>10</v>
      </c>
      <c r="C41" s="311"/>
      <c r="D41" s="286">
        <v>2</v>
      </c>
      <c r="E41" s="287"/>
      <c r="F41" s="287"/>
      <c r="G41" s="287"/>
      <c r="H41" s="287"/>
      <c r="I41" s="288"/>
      <c r="J41" s="291">
        <v>0.6458333333333334</v>
      </c>
      <c r="K41" s="291"/>
      <c r="L41" s="291"/>
      <c r="M41" s="291"/>
      <c r="N41" s="292"/>
      <c r="O41" s="293" t="str">
        <f>O18</f>
        <v>SV Avenwedde</v>
      </c>
      <c r="P41" s="289"/>
      <c r="Q41" s="289"/>
      <c r="R41" s="289"/>
      <c r="S41" s="289"/>
      <c r="T41" s="289"/>
      <c r="U41" s="289"/>
      <c r="V41" s="289"/>
      <c r="W41" s="289"/>
      <c r="X41" s="289"/>
      <c r="Y41" s="289"/>
      <c r="Z41" s="289"/>
      <c r="AA41" s="289"/>
      <c r="AB41" s="289"/>
      <c r="AC41" s="289"/>
      <c r="AD41" s="289"/>
      <c r="AE41" s="59" t="s">
        <v>11</v>
      </c>
      <c r="AF41" s="289" t="str">
        <f>O15</f>
        <v>FS Wilanow Warschau I (PL)</v>
      </c>
      <c r="AG41" s="289"/>
      <c r="AH41" s="289"/>
      <c r="AI41" s="289"/>
      <c r="AJ41" s="289"/>
      <c r="AK41" s="289"/>
      <c r="AL41" s="289"/>
      <c r="AM41" s="289"/>
      <c r="AN41" s="289"/>
      <c r="AO41" s="289"/>
      <c r="AP41" s="289"/>
      <c r="AQ41" s="289"/>
      <c r="AR41" s="289"/>
      <c r="AS41" s="289"/>
      <c r="AT41" s="289"/>
      <c r="AU41" s="289"/>
      <c r="AV41" s="290"/>
      <c r="AW41" s="301">
        <v>2</v>
      </c>
      <c r="AX41" s="302"/>
      <c r="AY41" s="59" t="s">
        <v>12</v>
      </c>
      <c r="AZ41" s="302">
        <v>0</v>
      </c>
      <c r="BA41" s="308"/>
      <c r="BB41" s="301"/>
      <c r="BC41" s="307"/>
      <c r="BD41" s="138"/>
      <c r="BE41" s="28"/>
      <c r="BF41" s="81">
        <f>IF(ISBLANK(AW41),"0",IF(AW41&gt;AZ41,3,IF(AW41=AZ41,1,0)))</f>
        <v>3</v>
      </c>
      <c r="BG41" s="81" t="s">
        <v>12</v>
      </c>
      <c r="BH41" s="81">
        <f>IF(ISBLANK(AZ41),"0",IF(AZ41&gt;AW41,3,IF(AZ41=AW41,1,0)))</f>
        <v>0</v>
      </c>
      <c r="BI41" s="28"/>
      <c r="BJ41" s="28"/>
      <c r="BK41" s="86"/>
      <c r="BL41" s="86"/>
      <c r="BM41" s="31"/>
      <c r="BN41" s="31"/>
      <c r="BO41" s="31"/>
      <c r="BP41" s="31"/>
      <c r="BQ41" s="31"/>
      <c r="BR41" s="31"/>
      <c r="BS41" s="83"/>
      <c r="BT41" s="28"/>
      <c r="BU41" s="28"/>
      <c r="BV41" s="29"/>
      <c r="BW41" s="29"/>
      <c r="BX41" s="29"/>
      <c r="BY41" s="29"/>
      <c r="BZ41" s="29"/>
      <c r="CA41" s="29"/>
      <c r="CB41" s="29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27"/>
    </row>
    <row r="43" ht="12.75">
      <c r="B43" s="37" t="s">
        <v>36</v>
      </c>
    </row>
    <row r="44" ht="6" customHeight="1"/>
    <row r="45" spans="27:115" s="40" customFormat="1" ht="13.5" customHeight="1" thickBot="1">
      <c r="AA45" s="41"/>
      <c r="AB45" s="41"/>
      <c r="AC45" s="41"/>
      <c r="AD45" s="41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 s="42"/>
      <c r="BE45" s="131"/>
      <c r="BF45" s="131"/>
      <c r="BG45" s="131"/>
      <c r="BH45" s="131"/>
      <c r="BI45" s="131"/>
      <c r="BJ45" s="131"/>
      <c r="BK45" s="131"/>
      <c r="BL45" s="131"/>
      <c r="BM45" s="131"/>
      <c r="BN45" s="131"/>
      <c r="BO45" s="131"/>
      <c r="BP45" s="131"/>
      <c r="BQ45" s="131"/>
      <c r="BR45" s="131"/>
      <c r="BS45" s="131"/>
      <c r="BT45" s="131"/>
      <c r="BU45" s="131"/>
      <c r="BV45" s="132"/>
      <c r="BW45" s="132"/>
      <c r="BX45" s="132"/>
      <c r="BY45" s="132"/>
      <c r="BZ45" s="132"/>
      <c r="CA45" s="132"/>
      <c r="CB45" s="13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</row>
    <row r="46" spans="6:115" s="13" customFormat="1" ht="16.5" thickBot="1">
      <c r="F46" s="295" t="s">
        <v>17</v>
      </c>
      <c r="G46" s="296"/>
      <c r="H46" s="296"/>
      <c r="I46" s="296"/>
      <c r="J46" s="296"/>
      <c r="K46" s="296"/>
      <c r="L46" s="296"/>
      <c r="M46" s="296"/>
      <c r="N46" s="296"/>
      <c r="O46" s="296"/>
      <c r="P46" s="296"/>
      <c r="Q46" s="296"/>
      <c r="R46" s="296"/>
      <c r="S46" s="296"/>
      <c r="T46" s="296"/>
      <c r="U46" s="296"/>
      <c r="V46" s="296"/>
      <c r="W46" s="296"/>
      <c r="X46" s="296"/>
      <c r="Y46" s="296"/>
      <c r="Z46" s="296"/>
      <c r="AA46" s="296"/>
      <c r="AB46" s="296"/>
      <c r="AC46" s="296"/>
      <c r="AD46" s="296"/>
      <c r="AE46" s="296"/>
      <c r="AF46" s="296"/>
      <c r="AG46" s="297"/>
      <c r="AH46" s="309" t="s">
        <v>18</v>
      </c>
      <c r="AI46" s="296"/>
      <c r="AJ46" s="296"/>
      <c r="AK46" s="309" t="s">
        <v>13</v>
      </c>
      <c r="AL46" s="296"/>
      <c r="AM46" s="296"/>
      <c r="AN46" s="309" t="s">
        <v>14</v>
      </c>
      <c r="AO46" s="296"/>
      <c r="AP46" s="296"/>
      <c r="AQ46" s="296"/>
      <c r="AR46" s="296"/>
      <c r="AS46" s="296"/>
      <c r="AT46" s="297"/>
      <c r="AU46" s="296" t="s">
        <v>15</v>
      </c>
      <c r="AV46" s="296"/>
      <c r="AW46" s="303"/>
      <c r="BD46" s="35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5"/>
      <c r="BW46" s="15"/>
      <c r="BX46" s="15"/>
      <c r="BY46" s="15"/>
      <c r="BZ46" s="15"/>
      <c r="CA46" s="15"/>
      <c r="CB46" s="1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</row>
    <row r="47" spans="6:115" s="13" customFormat="1" ht="19.5" customHeight="1">
      <c r="F47" s="333" t="s">
        <v>0</v>
      </c>
      <c r="G47" s="299"/>
      <c r="H47" s="334" t="str">
        <f>(IF(ISBLANK($AZ$23),"",BU23))</f>
        <v>FC Schalke 04</v>
      </c>
      <c r="I47" s="334"/>
      <c r="J47" s="334"/>
      <c r="K47" s="334"/>
      <c r="L47" s="334"/>
      <c r="M47" s="334"/>
      <c r="N47" s="334"/>
      <c r="O47" s="334"/>
      <c r="P47" s="334"/>
      <c r="Q47" s="334"/>
      <c r="R47" s="334"/>
      <c r="S47" s="334"/>
      <c r="T47" s="334"/>
      <c r="U47" s="334"/>
      <c r="V47" s="334"/>
      <c r="W47" s="334"/>
      <c r="X47" s="334"/>
      <c r="Y47" s="334"/>
      <c r="Z47" s="334"/>
      <c r="AA47" s="334"/>
      <c r="AB47" s="334"/>
      <c r="AC47" s="334"/>
      <c r="AD47" s="334"/>
      <c r="AE47" s="334"/>
      <c r="AF47" s="334"/>
      <c r="AG47" s="335"/>
      <c r="AH47" s="298">
        <f>(IF(ISBLANK($AZ$23),"",BN23))</f>
        <v>4</v>
      </c>
      <c r="AI47" s="299"/>
      <c r="AJ47" s="300"/>
      <c r="AK47" s="299">
        <f>(IF(ISBLANK($AZ$23),"",BO23))</f>
        <v>12</v>
      </c>
      <c r="AL47" s="299"/>
      <c r="AM47" s="299"/>
      <c r="AN47" s="298">
        <f>(IF(ISBLANK($AZ$23),"",BP23))</f>
        <v>20</v>
      </c>
      <c r="AO47" s="299"/>
      <c r="AP47" s="299"/>
      <c r="AQ47" s="61" t="s">
        <v>12</v>
      </c>
      <c r="AR47" s="299">
        <f>(IF(ISBLANK($AZ$23),"",BR23))</f>
        <v>0</v>
      </c>
      <c r="AS47" s="299"/>
      <c r="AT47" s="299"/>
      <c r="AU47" s="319">
        <f>(IF(ISBLANK($AZ$23),"",BS23))</f>
        <v>20</v>
      </c>
      <c r="AV47" s="320"/>
      <c r="AW47" s="321"/>
      <c r="BD47" s="35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5"/>
      <c r="BW47" s="15"/>
      <c r="BX47" s="15"/>
      <c r="BY47" s="15"/>
      <c r="BZ47" s="15"/>
      <c r="CA47" s="15"/>
      <c r="CB47" s="1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</row>
    <row r="48" spans="6:115" s="13" customFormat="1" ht="19.5" customHeight="1" thickBot="1">
      <c r="F48" s="250" t="s">
        <v>1</v>
      </c>
      <c r="G48" s="248"/>
      <c r="H48" s="336" t="str">
        <f>(IF(ISBLANK($AZ$23),"",BU24))</f>
        <v>SV Avenwedde</v>
      </c>
      <c r="I48" s="336"/>
      <c r="J48" s="336"/>
      <c r="K48" s="336"/>
      <c r="L48" s="336"/>
      <c r="M48" s="336"/>
      <c r="N48" s="336"/>
      <c r="O48" s="336"/>
      <c r="P48" s="336"/>
      <c r="Q48" s="336"/>
      <c r="R48" s="336"/>
      <c r="S48" s="336"/>
      <c r="T48" s="336"/>
      <c r="U48" s="336"/>
      <c r="V48" s="336"/>
      <c r="W48" s="336"/>
      <c r="X48" s="336"/>
      <c r="Y48" s="336"/>
      <c r="Z48" s="336"/>
      <c r="AA48" s="336"/>
      <c r="AB48" s="336"/>
      <c r="AC48" s="336"/>
      <c r="AD48" s="336"/>
      <c r="AE48" s="336"/>
      <c r="AF48" s="336"/>
      <c r="AG48" s="337"/>
      <c r="AH48" s="322">
        <f>(IF(ISBLANK($AZ$23),"",BN24))</f>
        <v>4</v>
      </c>
      <c r="AI48" s="323"/>
      <c r="AJ48" s="341"/>
      <c r="AK48" s="323">
        <f>(IF(ISBLANK($AZ$23),"",BO24))</f>
        <v>7</v>
      </c>
      <c r="AL48" s="323"/>
      <c r="AM48" s="323"/>
      <c r="AN48" s="322">
        <f>(IF(ISBLANK($AZ$23),"",BP24))</f>
        <v>7</v>
      </c>
      <c r="AO48" s="323"/>
      <c r="AP48" s="323"/>
      <c r="AQ48" s="97" t="s">
        <v>12</v>
      </c>
      <c r="AR48" s="323">
        <f>(IF(ISBLANK($AZ$23),"",BR24))</f>
        <v>1</v>
      </c>
      <c r="AS48" s="323"/>
      <c r="AT48" s="323"/>
      <c r="AU48" s="324">
        <f>(IF(ISBLANK($AZ$23),"",BS24))</f>
        <v>6</v>
      </c>
      <c r="AV48" s="325"/>
      <c r="AW48" s="326"/>
      <c r="BD48" s="35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5"/>
      <c r="BW48" s="15"/>
      <c r="BX48" s="15"/>
      <c r="BY48" s="15"/>
      <c r="BZ48" s="15"/>
      <c r="CA48" s="15"/>
      <c r="CB48" s="1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</row>
    <row r="49" spans="6:115" s="13" customFormat="1" ht="19.5" customHeight="1">
      <c r="F49" s="333" t="s">
        <v>2</v>
      </c>
      <c r="G49" s="299"/>
      <c r="H49" s="334" t="str">
        <f>(IF(ISBLANK($AZ$23),"",BU25))</f>
        <v>SC Verl I</v>
      </c>
      <c r="I49" s="334"/>
      <c r="J49" s="334"/>
      <c r="K49" s="334"/>
      <c r="L49" s="334"/>
      <c r="M49" s="334"/>
      <c r="N49" s="334"/>
      <c r="O49" s="334"/>
      <c r="P49" s="334"/>
      <c r="Q49" s="334"/>
      <c r="R49" s="334"/>
      <c r="S49" s="334"/>
      <c r="T49" s="334"/>
      <c r="U49" s="334"/>
      <c r="V49" s="334"/>
      <c r="W49" s="334"/>
      <c r="X49" s="334"/>
      <c r="Y49" s="334"/>
      <c r="Z49" s="334"/>
      <c r="AA49" s="334"/>
      <c r="AB49" s="334"/>
      <c r="AC49" s="334"/>
      <c r="AD49" s="334"/>
      <c r="AE49" s="334"/>
      <c r="AF49" s="334"/>
      <c r="AG49" s="335"/>
      <c r="AH49" s="298">
        <f>(IF(ISBLANK($AZ$23),"",BN25))</f>
        <v>4</v>
      </c>
      <c r="AI49" s="299"/>
      <c r="AJ49" s="300"/>
      <c r="AK49" s="299">
        <f>(IF(ISBLANK($AZ$23),"",BO25))</f>
        <v>7</v>
      </c>
      <c r="AL49" s="299"/>
      <c r="AM49" s="299"/>
      <c r="AN49" s="298">
        <f>(IF(ISBLANK($AZ$23),"",BP25))</f>
        <v>7</v>
      </c>
      <c r="AO49" s="299"/>
      <c r="AP49" s="299"/>
      <c r="AQ49" s="61" t="s">
        <v>12</v>
      </c>
      <c r="AR49" s="299">
        <f>(IF(ISBLANK($AZ$23),"",BR25))</f>
        <v>6</v>
      </c>
      <c r="AS49" s="299"/>
      <c r="AT49" s="299"/>
      <c r="AU49" s="319">
        <f>(IF(ISBLANK($AZ$23),"",BS25))</f>
        <v>1</v>
      </c>
      <c r="AV49" s="320"/>
      <c r="AW49" s="321"/>
      <c r="BD49" s="35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5"/>
      <c r="BW49" s="15"/>
      <c r="BX49" s="15"/>
      <c r="BY49" s="15"/>
      <c r="BZ49" s="15"/>
      <c r="CA49" s="15"/>
      <c r="CB49" s="1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</row>
    <row r="50" spans="6:115" s="13" customFormat="1" ht="19.5" customHeight="1">
      <c r="F50" s="346" t="s">
        <v>3</v>
      </c>
      <c r="G50" s="294"/>
      <c r="H50" s="347" t="str">
        <f>(IF(ISBLANK($AZ$23),"",BU26))</f>
        <v>RW St. Vit</v>
      </c>
      <c r="I50" s="347"/>
      <c r="J50" s="347"/>
      <c r="K50" s="347"/>
      <c r="L50" s="347"/>
      <c r="M50" s="347"/>
      <c r="N50" s="347"/>
      <c r="O50" s="347"/>
      <c r="P50" s="347"/>
      <c r="Q50" s="347"/>
      <c r="R50" s="347"/>
      <c r="S50" s="347"/>
      <c r="T50" s="347"/>
      <c r="U50" s="347"/>
      <c r="V50" s="347"/>
      <c r="W50" s="347"/>
      <c r="X50" s="347"/>
      <c r="Y50" s="347"/>
      <c r="Z50" s="347"/>
      <c r="AA50" s="347"/>
      <c r="AB50" s="347"/>
      <c r="AC50" s="347"/>
      <c r="AD50" s="347"/>
      <c r="AE50" s="347"/>
      <c r="AF50" s="347"/>
      <c r="AG50" s="348"/>
      <c r="AH50" s="339">
        <f>(IF(ISBLANK($AZ$23),"",BN26))</f>
        <v>4</v>
      </c>
      <c r="AI50" s="294"/>
      <c r="AJ50" s="343"/>
      <c r="AK50" s="294">
        <f>(IF(ISBLANK($AZ$23),"",BO26))</f>
        <v>3</v>
      </c>
      <c r="AL50" s="294"/>
      <c r="AM50" s="294"/>
      <c r="AN50" s="339">
        <f>(IF(ISBLANK($AZ$23),"",BP26))</f>
        <v>3</v>
      </c>
      <c r="AO50" s="294"/>
      <c r="AP50" s="294"/>
      <c r="AQ50" s="62" t="s">
        <v>12</v>
      </c>
      <c r="AR50" s="294">
        <f>(IF(ISBLANK($AZ$23),"",BR26))</f>
        <v>17</v>
      </c>
      <c r="AS50" s="294"/>
      <c r="AT50" s="294"/>
      <c r="AU50" s="330">
        <f>(IF(ISBLANK($AZ$23),"",BS26))</f>
        <v>-14</v>
      </c>
      <c r="AV50" s="331"/>
      <c r="AW50" s="332"/>
      <c r="BD50" s="35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5"/>
      <c r="BW50" s="15"/>
      <c r="BX50" s="15"/>
      <c r="BY50" s="15"/>
      <c r="BZ50" s="15"/>
      <c r="CA50" s="15"/>
      <c r="CB50" s="1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</row>
    <row r="51" spans="6:115" s="13" customFormat="1" ht="19.5" customHeight="1" thickBot="1">
      <c r="F51" s="264" t="s">
        <v>4</v>
      </c>
      <c r="G51" s="265"/>
      <c r="H51" s="344" t="str">
        <f>(IF(ISBLANK($AZ$23),"",BU27))</f>
        <v>FS Wilanow Warschau I (PL)</v>
      </c>
      <c r="I51" s="344"/>
      <c r="J51" s="344"/>
      <c r="K51" s="344"/>
      <c r="L51" s="344"/>
      <c r="M51" s="344"/>
      <c r="N51" s="344"/>
      <c r="O51" s="344"/>
      <c r="P51" s="344"/>
      <c r="Q51" s="344"/>
      <c r="R51" s="344"/>
      <c r="S51" s="344"/>
      <c r="T51" s="344"/>
      <c r="U51" s="344"/>
      <c r="V51" s="344"/>
      <c r="W51" s="344"/>
      <c r="X51" s="344"/>
      <c r="Y51" s="344"/>
      <c r="Z51" s="344"/>
      <c r="AA51" s="344"/>
      <c r="AB51" s="344"/>
      <c r="AC51" s="344"/>
      <c r="AD51" s="344"/>
      <c r="AE51" s="344"/>
      <c r="AF51" s="344"/>
      <c r="AG51" s="345"/>
      <c r="AH51" s="338">
        <f>(IF(ISBLANK($AZ$23),"",BN27))</f>
        <v>4</v>
      </c>
      <c r="AI51" s="265"/>
      <c r="AJ51" s="340"/>
      <c r="AK51" s="265">
        <f>(IF(ISBLANK($AZ$23),"",BO27))</f>
        <v>0</v>
      </c>
      <c r="AL51" s="265"/>
      <c r="AM51" s="265"/>
      <c r="AN51" s="338">
        <f>(IF(ISBLANK($AZ$23),"",BP27))</f>
        <v>2</v>
      </c>
      <c r="AO51" s="265"/>
      <c r="AP51" s="265"/>
      <c r="AQ51" s="63" t="s">
        <v>12</v>
      </c>
      <c r="AR51" s="265">
        <f>(IF(ISBLANK($AZ$23),"",BR27))</f>
        <v>15</v>
      </c>
      <c r="AS51" s="265"/>
      <c r="AT51" s="265"/>
      <c r="AU51" s="327">
        <f>(IF(ISBLANK($AZ$23),"",BS27))</f>
        <v>-13</v>
      </c>
      <c r="AV51" s="328"/>
      <c r="AW51" s="329"/>
      <c r="BD51" s="35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5"/>
      <c r="BW51" s="15"/>
      <c r="BX51" s="15"/>
      <c r="BY51" s="15"/>
      <c r="BZ51" s="15"/>
      <c r="CA51" s="15"/>
      <c r="CB51" s="1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</row>
  </sheetData>
  <sheetProtection/>
  <mergeCells count="148">
    <mergeCell ref="AK49:AM49"/>
    <mergeCell ref="AH50:AJ50"/>
    <mergeCell ref="F51:G51"/>
    <mergeCell ref="H51:AG51"/>
    <mergeCell ref="F49:G49"/>
    <mergeCell ref="H49:AG49"/>
    <mergeCell ref="F50:G50"/>
    <mergeCell ref="H50:AG50"/>
    <mergeCell ref="AH48:AJ48"/>
    <mergeCell ref="AK48:AM48"/>
    <mergeCell ref="B5:BC5"/>
    <mergeCell ref="AK47:AM47"/>
    <mergeCell ref="AN51:AP51"/>
    <mergeCell ref="AN50:AP50"/>
    <mergeCell ref="AH51:AJ51"/>
    <mergeCell ref="AK51:AM51"/>
    <mergeCell ref="F47:G47"/>
    <mergeCell ref="H47:AG47"/>
    <mergeCell ref="F48:G48"/>
    <mergeCell ref="H48:AG48"/>
    <mergeCell ref="D25:I25"/>
    <mergeCell ref="AW25:AX25"/>
    <mergeCell ref="AH49:AJ49"/>
    <mergeCell ref="AR51:AT51"/>
    <mergeCell ref="AU51:AW51"/>
    <mergeCell ref="AR49:AT49"/>
    <mergeCell ref="AU49:AW49"/>
    <mergeCell ref="AR50:AT50"/>
    <mergeCell ref="AU50:AW50"/>
    <mergeCell ref="AN49:AP49"/>
    <mergeCell ref="BB23:BC23"/>
    <mergeCell ref="AW23:AX23"/>
    <mergeCell ref="AZ23:BA23"/>
    <mergeCell ref="AZ25:BA25"/>
    <mergeCell ref="BB25:BC25"/>
    <mergeCell ref="AN47:AP47"/>
    <mergeCell ref="AR47:AT47"/>
    <mergeCell ref="AU47:AW47"/>
    <mergeCell ref="AN48:AP48"/>
    <mergeCell ref="AR48:AT48"/>
    <mergeCell ref="AU48:AW48"/>
    <mergeCell ref="B23:C23"/>
    <mergeCell ref="J23:N23"/>
    <mergeCell ref="D23:I23"/>
    <mergeCell ref="B25:C25"/>
    <mergeCell ref="B24:BC24"/>
    <mergeCell ref="O23:AD23"/>
    <mergeCell ref="AF23:AV23"/>
    <mergeCell ref="O25:AD25"/>
    <mergeCell ref="AF25:AV25"/>
    <mergeCell ref="J25:N25"/>
    <mergeCell ref="B22:C22"/>
    <mergeCell ref="BB22:BC22"/>
    <mergeCell ref="AW22:BA22"/>
    <mergeCell ref="J22:N22"/>
    <mergeCell ref="O22:AV22"/>
    <mergeCell ref="D22:I22"/>
    <mergeCell ref="B27:C27"/>
    <mergeCell ref="B29:C29"/>
    <mergeCell ref="B31:C31"/>
    <mergeCell ref="B33:C33"/>
    <mergeCell ref="B28:BC28"/>
    <mergeCell ref="B30:BC30"/>
    <mergeCell ref="B32:BC32"/>
    <mergeCell ref="O27:AD27"/>
    <mergeCell ref="D27:I27"/>
    <mergeCell ref="D29:I29"/>
    <mergeCell ref="BB27:BC27"/>
    <mergeCell ref="BB29:BC29"/>
    <mergeCell ref="AZ33:BA33"/>
    <mergeCell ref="AF33:AV33"/>
    <mergeCell ref="AW33:AX33"/>
    <mergeCell ref="AF27:AV27"/>
    <mergeCell ref="AW31:AX31"/>
    <mergeCell ref="AH46:AJ46"/>
    <mergeCell ref="B35:C35"/>
    <mergeCell ref="B37:C37"/>
    <mergeCell ref="J35:N35"/>
    <mergeCell ref="O35:AD35"/>
    <mergeCell ref="D35:I35"/>
    <mergeCell ref="B39:C39"/>
    <mergeCell ref="B41:C41"/>
    <mergeCell ref="AZ31:BA31"/>
    <mergeCell ref="AW27:AX27"/>
    <mergeCell ref="AZ27:BA27"/>
    <mergeCell ref="AZ29:BA29"/>
    <mergeCell ref="AZ37:BA37"/>
    <mergeCell ref="AF35:AV35"/>
    <mergeCell ref="AW39:AX39"/>
    <mergeCell ref="AZ35:BA35"/>
    <mergeCell ref="AZ39:BA39"/>
    <mergeCell ref="B36:BC36"/>
    <mergeCell ref="B38:BC38"/>
    <mergeCell ref="BB37:BC37"/>
    <mergeCell ref="BB31:BC31"/>
    <mergeCell ref="BB33:BC33"/>
    <mergeCell ref="BB35:BC35"/>
    <mergeCell ref="BB39:BC39"/>
    <mergeCell ref="AW35:AX35"/>
    <mergeCell ref="O15:AS15"/>
    <mergeCell ref="B26:BC26"/>
    <mergeCell ref="B34:BC34"/>
    <mergeCell ref="AF31:AV31"/>
    <mergeCell ref="J31:N31"/>
    <mergeCell ref="D31:I31"/>
    <mergeCell ref="AF29:AV29"/>
    <mergeCell ref="AW29:AX29"/>
    <mergeCell ref="J29:N29"/>
    <mergeCell ref="AW37:AX37"/>
    <mergeCell ref="AW41:AX41"/>
    <mergeCell ref="AU46:AW46"/>
    <mergeCell ref="D39:I39"/>
    <mergeCell ref="AF39:AV39"/>
    <mergeCell ref="J39:N39"/>
    <mergeCell ref="O39:AD39"/>
    <mergeCell ref="J41:N41"/>
    <mergeCell ref="AN46:AT46"/>
    <mergeCell ref="AK46:AM46"/>
    <mergeCell ref="O29:AD29"/>
    <mergeCell ref="AK50:AM50"/>
    <mergeCell ref="O41:AD41"/>
    <mergeCell ref="F46:AG46"/>
    <mergeCell ref="AH47:AJ47"/>
    <mergeCell ref="B40:BC40"/>
    <mergeCell ref="AZ41:BA41"/>
    <mergeCell ref="BB41:BC41"/>
    <mergeCell ref="AF41:AV41"/>
    <mergeCell ref="D41:I41"/>
    <mergeCell ref="O16:AS16"/>
    <mergeCell ref="D37:I37"/>
    <mergeCell ref="AF37:AV37"/>
    <mergeCell ref="J27:N27"/>
    <mergeCell ref="J37:N37"/>
    <mergeCell ref="O37:AD37"/>
    <mergeCell ref="O31:AD31"/>
    <mergeCell ref="J33:N33"/>
    <mergeCell ref="O33:AD33"/>
    <mergeCell ref="D33:I33"/>
    <mergeCell ref="B2:BC4"/>
    <mergeCell ref="O18:AS18"/>
    <mergeCell ref="M17:N17"/>
    <mergeCell ref="O17:AS17"/>
    <mergeCell ref="M18:N18"/>
    <mergeCell ref="M13:AS13"/>
    <mergeCell ref="M14:N14"/>
    <mergeCell ref="O14:AS14"/>
    <mergeCell ref="M15:N15"/>
    <mergeCell ref="M16:N16"/>
  </mergeCells>
  <conditionalFormatting sqref="F47:AW47">
    <cfRule type="expression" priority="1" dxfId="1" stopIfTrue="1">
      <formula>ISBLANK($AZ$41)</formula>
    </cfRule>
    <cfRule type="expression" priority="2" dxfId="0" stopIfTrue="1">
      <formula>($AK$47=$AK$48)*AND($AU$47=$AU$48)*AND($AN$47=$AN$48)</formula>
    </cfRule>
  </conditionalFormatting>
  <conditionalFormatting sqref="F48:AW48">
    <cfRule type="expression" priority="3" dxfId="1" stopIfTrue="1">
      <formula>ISBLANK($AZ$41)</formula>
    </cfRule>
    <cfRule type="expression" priority="4" dxfId="0" stopIfTrue="1">
      <formula>($AK$47=$AK$48)*AND($AU$47=$AU$48)*AND($AN$47=$AN$48)</formula>
    </cfRule>
    <cfRule type="expression" priority="5" dxfId="0" stopIfTrue="1">
      <formula>($AK$49=$AK$48)*AND($AU$49=$AU$48)*AND($AN$49=$AN$48)</formula>
    </cfRule>
  </conditionalFormatting>
  <conditionalFormatting sqref="F49:AW49">
    <cfRule type="expression" priority="6" dxfId="1" stopIfTrue="1">
      <formula>ISBLANK($AZ$41)</formula>
    </cfRule>
    <cfRule type="expression" priority="7" dxfId="0" stopIfTrue="1">
      <formula>($AK$49=$AK$50)*AND($AU$49=$AU$50)*AND($AN$49=$AN$50)</formula>
    </cfRule>
    <cfRule type="expression" priority="8" dxfId="0" stopIfTrue="1">
      <formula>($AK$49=$AK$48)*AND($AU$49=$AU$48)*AND($AN$49=$AN$48)</formula>
    </cfRule>
  </conditionalFormatting>
  <conditionalFormatting sqref="F50:AW50">
    <cfRule type="expression" priority="9" dxfId="1" stopIfTrue="1">
      <formula>ISBLANK($AZ$41)</formula>
    </cfRule>
    <cfRule type="expression" priority="10" dxfId="0" stopIfTrue="1">
      <formula>($AK$49=$AK$50)*AND($AU$49=$AU$50)*AND($AN$49=$AN$50)</formula>
    </cfRule>
    <cfRule type="expression" priority="11" dxfId="0" stopIfTrue="1">
      <formula>($AK$50=$AK$51)*AND($AU$50=$AU$51)*AND($AN$50=$AN$51)</formula>
    </cfRule>
  </conditionalFormatting>
  <conditionalFormatting sqref="F51:AW51">
    <cfRule type="expression" priority="12" dxfId="1" stopIfTrue="1">
      <formula>ISBLANK($AZ$41)</formula>
    </cfRule>
    <cfRule type="expression" priority="13" dxfId="0" stopIfTrue="1">
      <formula>($AK$50=$AK$51)*AND($AU$50=$AU$51)*AND($AN$50=$AN$51)</formula>
    </cfRule>
  </conditionalFormatting>
  <printOptions/>
  <pageMargins left="0.3937007874015748" right="0.3937007874015748" top="0.3937007874015748" bottom="0.3937007874015748" header="0" footer="0"/>
  <pageSetup horizontalDpi="300" verticalDpi="300" orientation="portrait" paperSize="9" scale="97" r:id="rId1"/>
  <headerFooter alignWithMargins="0">
    <oddFooter>&amp;L&amp;A&amp;Cwww.kadmo.de&amp;R&amp;F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1"/>
  <dimension ref="A1:EF51"/>
  <sheetViews>
    <sheetView showGridLines="0" zoomScale="115" zoomScaleNormal="115" zoomScalePageLayoutView="0" workbookViewId="0" topLeftCell="A32">
      <selection activeCell="AW41" sqref="AW41:AX41"/>
    </sheetView>
  </sheetViews>
  <sheetFormatPr defaultColWidth="1.7109375" defaultRowHeight="12.75"/>
  <cols>
    <col min="1" max="55" width="1.7109375" style="0" customWidth="1"/>
    <col min="56" max="56" width="1.7109375" style="34" customWidth="1"/>
    <col min="57" max="57" width="1.7109375" style="3" customWidth="1"/>
    <col min="58" max="58" width="2.8515625" style="3" customWidth="1"/>
    <col min="59" max="59" width="2.140625" style="3" customWidth="1"/>
    <col min="60" max="60" width="2.8515625" style="3" customWidth="1"/>
    <col min="61" max="64" width="1.7109375" style="3" customWidth="1"/>
    <col min="65" max="65" width="6.28125" style="3" bestFit="1" customWidth="1"/>
    <col min="66" max="66" width="2.28125" style="3" customWidth="1"/>
    <col min="67" max="68" width="2.28125" style="3" bestFit="1" customWidth="1"/>
    <col min="69" max="69" width="2.28125" style="3" customWidth="1"/>
    <col min="70" max="70" width="2.57421875" style="3" customWidth="1"/>
    <col min="71" max="71" width="2.8515625" style="3" bestFit="1" customWidth="1"/>
    <col min="72" max="72" width="5.7109375" style="3" customWidth="1"/>
    <col min="73" max="73" width="18.57421875" style="3" bestFit="1" customWidth="1"/>
    <col min="74" max="74" width="2.00390625" style="4" bestFit="1" customWidth="1"/>
    <col min="75" max="80" width="5.7109375" style="4" customWidth="1"/>
    <col min="81" max="99" width="5.7109375" style="34" customWidth="1"/>
    <col min="100" max="115" width="1.7109375" style="57" customWidth="1"/>
    <col min="116" max="116" width="1.7109375" style="2" customWidth="1"/>
  </cols>
  <sheetData>
    <row r="1" spans="1:136" s="43" customFormat="1" ht="11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BD1" s="66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6"/>
      <c r="BW1" s="46"/>
      <c r="BX1" s="46"/>
      <c r="BY1" s="46"/>
      <c r="BZ1" s="46"/>
      <c r="CA1" s="46"/>
      <c r="CB1" s="4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</row>
    <row r="2" spans="1:115" s="48" customFormat="1" ht="11.25" customHeight="1">
      <c r="A2" s="1"/>
      <c r="B2" s="274" t="s">
        <v>247</v>
      </c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  <c r="AA2" s="274"/>
      <c r="AB2" s="274"/>
      <c r="AC2" s="274"/>
      <c r="AD2" s="274"/>
      <c r="AE2" s="274"/>
      <c r="AF2" s="274"/>
      <c r="AG2" s="274"/>
      <c r="AH2" s="274"/>
      <c r="AI2" s="274"/>
      <c r="AJ2" s="274"/>
      <c r="AK2" s="274"/>
      <c r="AL2" s="274"/>
      <c r="AM2" s="274"/>
      <c r="AN2" s="274"/>
      <c r="AO2" s="274"/>
      <c r="AP2" s="274"/>
      <c r="AQ2" s="274"/>
      <c r="AR2" s="274"/>
      <c r="AS2" s="274"/>
      <c r="AT2" s="274"/>
      <c r="AU2" s="274"/>
      <c r="AV2" s="274"/>
      <c r="AW2" s="274"/>
      <c r="AX2" s="274"/>
      <c r="AY2" s="274"/>
      <c r="AZ2" s="274"/>
      <c r="BA2" s="274"/>
      <c r="BB2" s="274"/>
      <c r="BC2" s="274"/>
      <c r="BD2" s="67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50"/>
      <c r="BW2" s="50"/>
      <c r="BX2" s="50"/>
      <c r="BY2" s="50"/>
      <c r="BZ2" s="50"/>
      <c r="CA2" s="50"/>
      <c r="CB2" s="50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</row>
    <row r="3" spans="1:115" s="52" customFormat="1" ht="11.25" customHeight="1">
      <c r="A3" s="11"/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74"/>
      <c r="AB3" s="274"/>
      <c r="AC3" s="274"/>
      <c r="AD3" s="274"/>
      <c r="AE3" s="274"/>
      <c r="AF3" s="274"/>
      <c r="AG3" s="274"/>
      <c r="AH3" s="274"/>
      <c r="AI3" s="274"/>
      <c r="AJ3" s="274"/>
      <c r="AK3" s="274"/>
      <c r="AL3" s="274"/>
      <c r="AM3" s="274"/>
      <c r="AN3" s="274"/>
      <c r="AO3" s="274"/>
      <c r="AP3" s="274"/>
      <c r="AQ3" s="274"/>
      <c r="AR3" s="274"/>
      <c r="AS3" s="274"/>
      <c r="AT3" s="274"/>
      <c r="AU3" s="274"/>
      <c r="AV3" s="274"/>
      <c r="AW3" s="274"/>
      <c r="AX3" s="274"/>
      <c r="AY3" s="274"/>
      <c r="AZ3" s="274"/>
      <c r="BA3" s="274"/>
      <c r="BB3" s="274"/>
      <c r="BC3" s="274"/>
      <c r="BD3" s="68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4"/>
      <c r="BW3" s="54"/>
      <c r="BX3" s="54"/>
      <c r="BY3" s="54"/>
      <c r="BZ3" s="54"/>
      <c r="CA3" s="54"/>
      <c r="CB3" s="54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</row>
    <row r="4" spans="2:115" s="52" customFormat="1" ht="11.25" customHeight="1"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74"/>
      <c r="Z4" s="274"/>
      <c r="AA4" s="274"/>
      <c r="AB4" s="274"/>
      <c r="AC4" s="274"/>
      <c r="AD4" s="274"/>
      <c r="AE4" s="274"/>
      <c r="AF4" s="274"/>
      <c r="AG4" s="274"/>
      <c r="AH4" s="274"/>
      <c r="AI4" s="274"/>
      <c r="AJ4" s="274"/>
      <c r="AK4" s="274"/>
      <c r="AL4" s="274"/>
      <c r="AM4" s="274"/>
      <c r="AN4" s="274"/>
      <c r="AO4" s="274"/>
      <c r="AP4" s="274"/>
      <c r="AQ4" s="274"/>
      <c r="AR4" s="274"/>
      <c r="AS4" s="274"/>
      <c r="AT4" s="274"/>
      <c r="AU4" s="274"/>
      <c r="AV4" s="274"/>
      <c r="AW4" s="274"/>
      <c r="AX4" s="274"/>
      <c r="AY4" s="274"/>
      <c r="AZ4" s="274"/>
      <c r="BA4" s="274"/>
      <c r="BB4" s="274"/>
      <c r="BC4" s="274"/>
      <c r="BD4" s="68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4"/>
      <c r="BW4" s="54"/>
      <c r="BX4" s="54"/>
      <c r="BY4" s="54"/>
      <c r="BZ4" s="54"/>
      <c r="CA4" s="54"/>
      <c r="CB4" s="54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</row>
    <row r="5" spans="2:115" s="52" customFormat="1" ht="15"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2"/>
      <c r="X5" s="342"/>
      <c r="Y5" s="342"/>
      <c r="Z5" s="342"/>
      <c r="AA5" s="342"/>
      <c r="AB5" s="342"/>
      <c r="AC5" s="342"/>
      <c r="AD5" s="342"/>
      <c r="AE5" s="342"/>
      <c r="AF5" s="342"/>
      <c r="AG5" s="342"/>
      <c r="AH5" s="342"/>
      <c r="AI5" s="342"/>
      <c r="AJ5" s="342"/>
      <c r="AK5" s="342"/>
      <c r="AL5" s="342"/>
      <c r="AM5" s="342"/>
      <c r="AN5" s="342"/>
      <c r="AO5" s="342"/>
      <c r="AP5" s="342"/>
      <c r="AQ5" s="342"/>
      <c r="AR5" s="342"/>
      <c r="AS5" s="342"/>
      <c r="AT5" s="342"/>
      <c r="AU5" s="342"/>
      <c r="AV5" s="342"/>
      <c r="AW5" s="342"/>
      <c r="AX5" s="342"/>
      <c r="AY5" s="342"/>
      <c r="AZ5" s="342"/>
      <c r="BA5" s="342"/>
      <c r="BB5" s="342"/>
      <c r="BC5" s="342"/>
      <c r="BD5" s="68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4"/>
      <c r="BW5" s="54"/>
      <c r="BX5" s="54"/>
      <c r="BY5" s="54"/>
      <c r="BZ5" s="54"/>
      <c r="CA5" s="54"/>
      <c r="CB5" s="54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</row>
    <row r="6" spans="57:116" ht="11.25" customHeight="1"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</row>
    <row r="7" spans="57:116" ht="11.25" customHeight="1"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</row>
    <row r="8" spans="57:116" ht="11.25" customHeight="1"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</row>
    <row r="9" spans="57:116" ht="4.5" customHeight="1"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</row>
    <row r="10" spans="57:116" ht="12.75"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</row>
    <row r="11" ht="9" customHeight="1"/>
    <row r="12" ht="6" customHeight="1" thickBot="1"/>
    <row r="13" spans="13:45" ht="16.5" thickBot="1">
      <c r="M13" s="283" t="s">
        <v>16</v>
      </c>
      <c r="N13" s="284"/>
      <c r="O13" s="284"/>
      <c r="P13" s="284"/>
      <c r="Q13" s="284"/>
      <c r="R13" s="284"/>
      <c r="S13" s="284"/>
      <c r="T13" s="284"/>
      <c r="U13" s="284"/>
      <c r="V13" s="284"/>
      <c r="W13" s="284"/>
      <c r="X13" s="284"/>
      <c r="Y13" s="284"/>
      <c r="Z13" s="284"/>
      <c r="AA13" s="284"/>
      <c r="AB13" s="284"/>
      <c r="AC13" s="284"/>
      <c r="AD13" s="284"/>
      <c r="AE13" s="284"/>
      <c r="AF13" s="284"/>
      <c r="AG13" s="284"/>
      <c r="AH13" s="284"/>
      <c r="AI13" s="284"/>
      <c r="AJ13" s="284"/>
      <c r="AK13" s="284"/>
      <c r="AL13" s="284"/>
      <c r="AM13" s="284"/>
      <c r="AN13" s="284"/>
      <c r="AO13" s="284"/>
      <c r="AP13" s="284"/>
      <c r="AQ13" s="284"/>
      <c r="AR13" s="284"/>
      <c r="AS13" s="285"/>
    </row>
    <row r="14" spans="13:46" ht="15">
      <c r="M14" s="277" t="s">
        <v>0</v>
      </c>
      <c r="N14" s="278"/>
      <c r="O14" s="279" t="s">
        <v>146</v>
      </c>
      <c r="P14" s="279"/>
      <c r="Q14" s="279"/>
      <c r="R14" s="279"/>
      <c r="S14" s="279"/>
      <c r="T14" s="279"/>
      <c r="U14" s="279"/>
      <c r="V14" s="279"/>
      <c r="W14" s="279"/>
      <c r="X14" s="279"/>
      <c r="Y14" s="279"/>
      <c r="Z14" s="279"/>
      <c r="AA14" s="279"/>
      <c r="AB14" s="279"/>
      <c r="AC14" s="279"/>
      <c r="AD14" s="279"/>
      <c r="AE14" s="279"/>
      <c r="AF14" s="279"/>
      <c r="AG14" s="279"/>
      <c r="AH14" s="279"/>
      <c r="AI14" s="279"/>
      <c r="AJ14" s="279"/>
      <c r="AK14" s="279"/>
      <c r="AL14" s="279"/>
      <c r="AM14" s="279"/>
      <c r="AN14" s="279"/>
      <c r="AO14" s="279"/>
      <c r="AP14" s="279"/>
      <c r="AQ14" s="279"/>
      <c r="AR14" s="279"/>
      <c r="AS14" s="280"/>
      <c r="AT14" s="5"/>
    </row>
    <row r="15" spans="13:46" ht="15">
      <c r="M15" s="277" t="s">
        <v>1</v>
      </c>
      <c r="N15" s="278"/>
      <c r="O15" s="279" t="s">
        <v>168</v>
      </c>
      <c r="P15" s="279"/>
      <c r="Q15" s="279"/>
      <c r="R15" s="279"/>
      <c r="S15" s="279"/>
      <c r="T15" s="279"/>
      <c r="U15" s="279"/>
      <c r="V15" s="279"/>
      <c r="W15" s="279"/>
      <c r="X15" s="279"/>
      <c r="Y15" s="279"/>
      <c r="Z15" s="279"/>
      <c r="AA15" s="279"/>
      <c r="AB15" s="279"/>
      <c r="AC15" s="279"/>
      <c r="AD15" s="279"/>
      <c r="AE15" s="279"/>
      <c r="AF15" s="279"/>
      <c r="AG15" s="279"/>
      <c r="AH15" s="279"/>
      <c r="AI15" s="279"/>
      <c r="AJ15" s="279"/>
      <c r="AK15" s="279"/>
      <c r="AL15" s="279"/>
      <c r="AM15" s="279"/>
      <c r="AN15" s="279"/>
      <c r="AO15" s="279"/>
      <c r="AP15" s="279"/>
      <c r="AQ15" s="279"/>
      <c r="AR15" s="279"/>
      <c r="AS15" s="280"/>
      <c r="AT15" s="5"/>
    </row>
    <row r="16" spans="13:46" ht="15">
      <c r="M16" s="277" t="s">
        <v>2</v>
      </c>
      <c r="N16" s="278"/>
      <c r="O16" s="279" t="s">
        <v>171</v>
      </c>
      <c r="P16" s="279"/>
      <c r="Q16" s="279"/>
      <c r="R16" s="279"/>
      <c r="S16" s="279"/>
      <c r="T16" s="279"/>
      <c r="U16" s="279"/>
      <c r="V16" s="279"/>
      <c r="W16" s="279"/>
      <c r="X16" s="279"/>
      <c r="Y16" s="279"/>
      <c r="Z16" s="279"/>
      <c r="AA16" s="279"/>
      <c r="AB16" s="279"/>
      <c r="AC16" s="279"/>
      <c r="AD16" s="279"/>
      <c r="AE16" s="279"/>
      <c r="AF16" s="279"/>
      <c r="AG16" s="279"/>
      <c r="AH16" s="279"/>
      <c r="AI16" s="279"/>
      <c r="AJ16" s="279"/>
      <c r="AK16" s="279"/>
      <c r="AL16" s="279"/>
      <c r="AM16" s="279"/>
      <c r="AN16" s="279"/>
      <c r="AO16" s="279"/>
      <c r="AP16" s="279"/>
      <c r="AQ16" s="279"/>
      <c r="AR16" s="279"/>
      <c r="AS16" s="280"/>
      <c r="AT16" s="5"/>
    </row>
    <row r="17" spans="13:46" ht="15">
      <c r="M17" s="277" t="s">
        <v>3</v>
      </c>
      <c r="N17" s="278"/>
      <c r="O17" s="279" t="s">
        <v>162</v>
      </c>
      <c r="P17" s="279"/>
      <c r="Q17" s="279"/>
      <c r="R17" s="279"/>
      <c r="S17" s="279"/>
      <c r="T17" s="279"/>
      <c r="U17" s="279"/>
      <c r="V17" s="279"/>
      <c r="W17" s="279"/>
      <c r="X17" s="279"/>
      <c r="Y17" s="279"/>
      <c r="Z17" s="279"/>
      <c r="AA17" s="279"/>
      <c r="AB17" s="279"/>
      <c r="AC17" s="279"/>
      <c r="AD17" s="279"/>
      <c r="AE17" s="279"/>
      <c r="AF17" s="279"/>
      <c r="AG17" s="279"/>
      <c r="AH17" s="279"/>
      <c r="AI17" s="279"/>
      <c r="AJ17" s="279"/>
      <c r="AK17" s="279"/>
      <c r="AL17" s="279"/>
      <c r="AM17" s="279"/>
      <c r="AN17" s="279"/>
      <c r="AO17" s="279"/>
      <c r="AP17" s="279"/>
      <c r="AQ17" s="279"/>
      <c r="AR17" s="279"/>
      <c r="AS17" s="280"/>
      <c r="AT17" s="5"/>
    </row>
    <row r="18" spans="13:46" ht="15.75" thickBot="1">
      <c r="M18" s="281" t="s">
        <v>4</v>
      </c>
      <c r="N18" s="282"/>
      <c r="O18" s="275" t="s">
        <v>225</v>
      </c>
      <c r="P18" s="275"/>
      <c r="Q18" s="275"/>
      <c r="R18" s="275"/>
      <c r="S18" s="275"/>
      <c r="T18" s="275"/>
      <c r="U18" s="275"/>
      <c r="V18" s="275"/>
      <c r="W18" s="275"/>
      <c r="X18" s="275"/>
      <c r="Y18" s="275"/>
      <c r="Z18" s="275"/>
      <c r="AA18" s="275"/>
      <c r="AB18" s="275"/>
      <c r="AC18" s="275"/>
      <c r="AD18" s="275"/>
      <c r="AE18" s="275"/>
      <c r="AF18" s="275"/>
      <c r="AG18" s="275"/>
      <c r="AH18" s="275"/>
      <c r="AI18" s="275"/>
      <c r="AJ18" s="275"/>
      <c r="AK18" s="275"/>
      <c r="AL18" s="275"/>
      <c r="AM18" s="275"/>
      <c r="AN18" s="275"/>
      <c r="AO18" s="275"/>
      <c r="AP18" s="275"/>
      <c r="AQ18" s="275"/>
      <c r="AR18" s="275"/>
      <c r="AS18" s="276"/>
      <c r="AT18" s="5"/>
    </row>
    <row r="20" ht="12.75">
      <c r="B20" s="37" t="s">
        <v>156</v>
      </c>
    </row>
    <row r="21" ht="6" customHeight="1" thickBot="1"/>
    <row r="22" spans="2:116" s="26" customFormat="1" ht="16.5" customHeight="1" thickBot="1">
      <c r="B22" s="312" t="s">
        <v>5</v>
      </c>
      <c r="C22" s="313"/>
      <c r="D22" s="316" t="s">
        <v>6</v>
      </c>
      <c r="E22" s="317"/>
      <c r="F22" s="317"/>
      <c r="G22" s="317"/>
      <c r="H22" s="317"/>
      <c r="I22" s="318"/>
      <c r="J22" s="316" t="s">
        <v>7</v>
      </c>
      <c r="K22" s="317"/>
      <c r="L22" s="317"/>
      <c r="M22" s="317"/>
      <c r="N22" s="318"/>
      <c r="O22" s="316" t="s">
        <v>8</v>
      </c>
      <c r="P22" s="317"/>
      <c r="Q22" s="317"/>
      <c r="R22" s="317"/>
      <c r="S22" s="317"/>
      <c r="T22" s="317"/>
      <c r="U22" s="317"/>
      <c r="V22" s="317"/>
      <c r="W22" s="317"/>
      <c r="X22" s="317"/>
      <c r="Y22" s="317"/>
      <c r="Z22" s="317"/>
      <c r="AA22" s="317"/>
      <c r="AB22" s="317"/>
      <c r="AC22" s="317"/>
      <c r="AD22" s="317"/>
      <c r="AE22" s="317"/>
      <c r="AF22" s="317"/>
      <c r="AG22" s="317"/>
      <c r="AH22" s="317"/>
      <c r="AI22" s="317"/>
      <c r="AJ22" s="317"/>
      <c r="AK22" s="317"/>
      <c r="AL22" s="317"/>
      <c r="AM22" s="317"/>
      <c r="AN22" s="317"/>
      <c r="AO22" s="317"/>
      <c r="AP22" s="317"/>
      <c r="AQ22" s="317"/>
      <c r="AR22" s="317"/>
      <c r="AS22" s="317"/>
      <c r="AT22" s="317"/>
      <c r="AU22" s="317"/>
      <c r="AV22" s="318"/>
      <c r="AW22" s="316" t="s">
        <v>9</v>
      </c>
      <c r="AX22" s="317"/>
      <c r="AY22" s="317"/>
      <c r="AZ22" s="317"/>
      <c r="BA22" s="318"/>
      <c r="BB22" s="314"/>
      <c r="BC22" s="315"/>
      <c r="BD22" s="31"/>
      <c r="BE22" s="28"/>
      <c r="BF22" s="79" t="s">
        <v>10</v>
      </c>
      <c r="BG22" s="80"/>
      <c r="BH22" s="80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9"/>
      <c r="BW22" s="29"/>
      <c r="BX22" s="29"/>
      <c r="BY22" s="29"/>
      <c r="BZ22" s="29"/>
      <c r="CA22" s="29"/>
      <c r="CB22" s="29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27"/>
    </row>
    <row r="23" spans="2:115" s="38" customFormat="1" ht="18" customHeight="1" thickBot="1">
      <c r="B23" s="310">
        <v>1</v>
      </c>
      <c r="C23" s="311"/>
      <c r="D23" s="286">
        <v>3</v>
      </c>
      <c r="E23" s="287"/>
      <c r="F23" s="287"/>
      <c r="G23" s="287"/>
      <c r="H23" s="287"/>
      <c r="I23" s="288"/>
      <c r="J23" s="291">
        <v>0.5625</v>
      </c>
      <c r="K23" s="291"/>
      <c r="L23" s="291"/>
      <c r="M23" s="291"/>
      <c r="N23" s="292"/>
      <c r="O23" s="293" t="str">
        <f>O14</f>
        <v>Stuttgarter Kickers</v>
      </c>
      <c r="P23" s="289"/>
      <c r="Q23" s="289"/>
      <c r="R23" s="289"/>
      <c r="S23" s="289"/>
      <c r="T23" s="289"/>
      <c r="U23" s="289"/>
      <c r="V23" s="289"/>
      <c r="W23" s="289"/>
      <c r="X23" s="289"/>
      <c r="Y23" s="289"/>
      <c r="Z23" s="289"/>
      <c r="AA23" s="289"/>
      <c r="AB23" s="289"/>
      <c r="AC23" s="289"/>
      <c r="AD23" s="289"/>
      <c r="AE23" s="59" t="s">
        <v>11</v>
      </c>
      <c r="AF23" s="289" t="str">
        <f>O15</f>
        <v>SG Wattenscheid 09</v>
      </c>
      <c r="AG23" s="289"/>
      <c r="AH23" s="289"/>
      <c r="AI23" s="289"/>
      <c r="AJ23" s="289"/>
      <c r="AK23" s="289"/>
      <c r="AL23" s="289"/>
      <c r="AM23" s="289"/>
      <c r="AN23" s="289"/>
      <c r="AO23" s="289"/>
      <c r="AP23" s="289"/>
      <c r="AQ23" s="289"/>
      <c r="AR23" s="289"/>
      <c r="AS23" s="289"/>
      <c r="AT23" s="289"/>
      <c r="AU23" s="289"/>
      <c r="AV23" s="290"/>
      <c r="AW23" s="301">
        <v>0</v>
      </c>
      <c r="AX23" s="302"/>
      <c r="AY23" s="59" t="s">
        <v>12</v>
      </c>
      <c r="AZ23" s="302">
        <v>0</v>
      </c>
      <c r="BA23" s="308"/>
      <c r="BB23" s="301"/>
      <c r="BC23" s="307"/>
      <c r="BD23" s="31"/>
      <c r="BE23" s="28"/>
      <c r="BF23" s="81">
        <f>IF(ISBLANK(AW23),"0",IF(AW23&gt;AZ23,3,IF(AW23=AZ23,1,0)))</f>
        <v>1</v>
      </c>
      <c r="BG23" s="81" t="s">
        <v>12</v>
      </c>
      <c r="BH23" s="81">
        <f>IF(ISBLANK(AZ23),"0",IF(AZ23&gt;AW23,3,IF(AZ23=AW23,1,0)))</f>
        <v>1</v>
      </c>
      <c r="BI23" s="28"/>
      <c r="BJ23" s="28"/>
      <c r="BK23" s="28"/>
      <c r="BL23" s="28"/>
      <c r="BM23" s="85" t="str">
        <f>$O$14</f>
        <v>Stuttgarter Kickers</v>
      </c>
      <c r="BN23" s="83">
        <f>COUNT($BF$23,$BH$27,$BF$33,$BH$39)</f>
        <v>4</v>
      </c>
      <c r="BO23" s="83">
        <f>SUM($BF$23+$BH$27+$BF$33+$BH$39)</f>
        <v>10</v>
      </c>
      <c r="BP23" s="83">
        <f>SUM($AW$23+$AZ$27+$AW$33+$AZ$39)</f>
        <v>13</v>
      </c>
      <c r="BQ23" s="84" t="s">
        <v>12</v>
      </c>
      <c r="BR23" s="83">
        <f>SUM($AZ$23+$AW$27+$AZ$33+$AW$39)</f>
        <v>0</v>
      </c>
      <c r="BS23" s="83">
        <f>SUM(BP23-BR23)</f>
        <v>13</v>
      </c>
      <c r="BT23" s="28"/>
      <c r="BU23" s="28" t="str">
        <f>IF(BV23&gt;0,"Mannschaften gleich!",BM23)</f>
        <v>Stuttgarter Kickers</v>
      </c>
      <c r="BV23" s="29">
        <f>IF(AND(BO23=BO24,BS23=BS24,BP23=BP24),1,0)</f>
        <v>0</v>
      </c>
      <c r="BW23" s="29"/>
      <c r="BX23" s="29"/>
      <c r="BY23" s="29"/>
      <c r="BZ23" s="29"/>
      <c r="CA23" s="29"/>
      <c r="CB23" s="29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</row>
    <row r="24" spans="2:115" s="38" customFormat="1" ht="18" customHeight="1" thickBot="1">
      <c r="B24" s="304"/>
      <c r="C24" s="305"/>
      <c r="D24" s="305"/>
      <c r="E24" s="305"/>
      <c r="F24" s="305"/>
      <c r="G24" s="305"/>
      <c r="H24" s="305"/>
      <c r="I24" s="305"/>
      <c r="J24" s="305"/>
      <c r="K24" s="305"/>
      <c r="L24" s="305"/>
      <c r="M24" s="305"/>
      <c r="N24" s="305"/>
      <c r="O24" s="305"/>
      <c r="P24" s="305"/>
      <c r="Q24" s="305"/>
      <c r="R24" s="305"/>
      <c r="S24" s="305"/>
      <c r="T24" s="305"/>
      <c r="U24" s="305"/>
      <c r="V24" s="305"/>
      <c r="W24" s="305"/>
      <c r="X24" s="305"/>
      <c r="Y24" s="305"/>
      <c r="Z24" s="305"/>
      <c r="AA24" s="305"/>
      <c r="AB24" s="305"/>
      <c r="AC24" s="305"/>
      <c r="AD24" s="305"/>
      <c r="AE24" s="305"/>
      <c r="AF24" s="305"/>
      <c r="AG24" s="305"/>
      <c r="AH24" s="305"/>
      <c r="AI24" s="305"/>
      <c r="AJ24" s="305"/>
      <c r="AK24" s="305"/>
      <c r="AL24" s="305"/>
      <c r="AM24" s="305"/>
      <c r="AN24" s="305"/>
      <c r="AO24" s="305"/>
      <c r="AP24" s="305"/>
      <c r="AQ24" s="305"/>
      <c r="AR24" s="305"/>
      <c r="AS24" s="305"/>
      <c r="AT24" s="305"/>
      <c r="AU24" s="305"/>
      <c r="AV24" s="305"/>
      <c r="AW24" s="305"/>
      <c r="AX24" s="305"/>
      <c r="AY24" s="305"/>
      <c r="AZ24" s="305"/>
      <c r="BA24" s="305"/>
      <c r="BB24" s="305"/>
      <c r="BC24" s="306"/>
      <c r="BD24" s="31"/>
      <c r="BE24" s="28"/>
      <c r="BF24" s="81"/>
      <c r="BG24" s="81"/>
      <c r="BH24" s="81"/>
      <c r="BI24" s="28"/>
      <c r="BJ24" s="28"/>
      <c r="BK24" s="28"/>
      <c r="BL24" s="28"/>
      <c r="BM24" s="82" t="str">
        <f>$O$15</f>
        <v>SG Wattenscheid 09</v>
      </c>
      <c r="BN24" s="83">
        <f>COUNT($BH$23,$BF$29,$BF$35,$BH$41)</f>
        <v>4</v>
      </c>
      <c r="BO24" s="83">
        <f>SUM($BH$23+$BF$29+$BF$35+$BH$41)</f>
        <v>10</v>
      </c>
      <c r="BP24" s="83">
        <f>SUM($AZ$23+$AW$29+$AW$35+$AZ$41)</f>
        <v>10</v>
      </c>
      <c r="BQ24" s="84" t="s">
        <v>12</v>
      </c>
      <c r="BR24" s="83">
        <f>SUM($AW$23+$AZ$29+$AZ$35+$AW$41)</f>
        <v>1</v>
      </c>
      <c r="BS24" s="83">
        <f>SUM(BP24-BR24)</f>
        <v>9</v>
      </c>
      <c r="BT24" s="28"/>
      <c r="BU24" s="28" t="str">
        <f>IF((BV24+BW24)&gt;0,"Mannschaften gleich!",BM24)</f>
        <v>SG Wattenscheid 09</v>
      </c>
      <c r="BV24" s="29">
        <f>IF(AND(BO24=BO25,BS24=BS25,BP24=BP25),1,0)</f>
        <v>0</v>
      </c>
      <c r="BW24" s="29">
        <f>IF(AND(BO23=BO24,BS23=BS24,BP23=BP24),1,0)</f>
        <v>0</v>
      </c>
      <c r="BX24" s="29"/>
      <c r="BY24" s="29"/>
      <c r="BZ24" s="29"/>
      <c r="CA24" s="29"/>
      <c r="CB24" s="29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</row>
    <row r="25" spans="2:116" s="26" customFormat="1" ht="18" customHeight="1" thickBot="1">
      <c r="B25" s="310">
        <v>2</v>
      </c>
      <c r="C25" s="311"/>
      <c r="D25" s="286">
        <v>4</v>
      </c>
      <c r="E25" s="287"/>
      <c r="F25" s="287"/>
      <c r="G25" s="287"/>
      <c r="H25" s="287"/>
      <c r="I25" s="288"/>
      <c r="J25" s="291">
        <v>0.5625</v>
      </c>
      <c r="K25" s="291"/>
      <c r="L25" s="291"/>
      <c r="M25" s="291"/>
      <c r="N25" s="292"/>
      <c r="O25" s="293" t="str">
        <f>O16</f>
        <v>FC Gütersloh</v>
      </c>
      <c r="P25" s="289"/>
      <c r="Q25" s="289"/>
      <c r="R25" s="289"/>
      <c r="S25" s="289"/>
      <c r="T25" s="289"/>
      <c r="U25" s="289"/>
      <c r="V25" s="289"/>
      <c r="W25" s="289"/>
      <c r="X25" s="289"/>
      <c r="Y25" s="289"/>
      <c r="Z25" s="289"/>
      <c r="AA25" s="289"/>
      <c r="AB25" s="289"/>
      <c r="AC25" s="289"/>
      <c r="AD25" s="289"/>
      <c r="AE25" s="59" t="s">
        <v>11</v>
      </c>
      <c r="AF25" s="289" t="str">
        <f>O17</f>
        <v>GW Varensell</v>
      </c>
      <c r="AG25" s="289"/>
      <c r="AH25" s="289"/>
      <c r="AI25" s="289"/>
      <c r="AJ25" s="289"/>
      <c r="AK25" s="289"/>
      <c r="AL25" s="289"/>
      <c r="AM25" s="289"/>
      <c r="AN25" s="289"/>
      <c r="AO25" s="289"/>
      <c r="AP25" s="289"/>
      <c r="AQ25" s="289"/>
      <c r="AR25" s="289"/>
      <c r="AS25" s="289"/>
      <c r="AT25" s="289"/>
      <c r="AU25" s="289"/>
      <c r="AV25" s="290"/>
      <c r="AW25" s="301">
        <v>1</v>
      </c>
      <c r="AX25" s="302"/>
      <c r="AY25" s="59" t="s">
        <v>12</v>
      </c>
      <c r="AZ25" s="302">
        <v>0</v>
      </c>
      <c r="BA25" s="308"/>
      <c r="BB25" s="301"/>
      <c r="BC25" s="307"/>
      <c r="BD25" s="31"/>
      <c r="BE25" s="28"/>
      <c r="BF25" s="81">
        <f>IF(ISBLANK(AW25),"0",IF(AW25&gt;AZ25,3,IF(AW25=AZ25,1,0)))</f>
        <v>3</v>
      </c>
      <c r="BG25" s="81" t="s">
        <v>12</v>
      </c>
      <c r="BH25" s="81">
        <f>IF(ISBLANK(AZ25),"0",IF(AZ25&gt;AW25,3,IF(AZ25=AW25,1,0)))</f>
        <v>0</v>
      </c>
      <c r="BI25" s="28"/>
      <c r="BJ25" s="28"/>
      <c r="BK25" s="28"/>
      <c r="BL25" s="28"/>
      <c r="BM25" s="82" t="str">
        <f>$O$16</f>
        <v>FC Gütersloh</v>
      </c>
      <c r="BN25" s="83">
        <f>COUNT($BF$25,$BH$29,$BH$33,$BF$37)</f>
        <v>4</v>
      </c>
      <c r="BO25" s="83">
        <f>SUM($BF$25+$BH$29+$BH$33+$BF$37)</f>
        <v>6</v>
      </c>
      <c r="BP25" s="83">
        <f>SUM($AW$25+$AZ$29+$AZ$33+$AW$37)</f>
        <v>5</v>
      </c>
      <c r="BQ25" s="84" t="s">
        <v>12</v>
      </c>
      <c r="BR25" s="83">
        <f>SUM($AZ$25+$AW$29+$AW$33+$AZ$37)</f>
        <v>8</v>
      </c>
      <c r="BS25" s="83">
        <f>SUM(BP25-BR25)</f>
        <v>-3</v>
      </c>
      <c r="BT25" s="28"/>
      <c r="BU25" s="28" t="str">
        <f>IF((BV25+BW25)&gt;0,"Mannschaften gleich!",BM25)</f>
        <v>FC Gütersloh</v>
      </c>
      <c r="BV25" s="29">
        <f>IF(AND(BO25=BO26,BS25=BS26,BP25=BP26),1,0)</f>
        <v>0</v>
      </c>
      <c r="BW25" s="29">
        <f>IF(AND(BO24=BO25,BS24=BS25,BP24=BP25),1,0)</f>
        <v>0</v>
      </c>
      <c r="BX25" s="29"/>
      <c r="BY25" s="29"/>
      <c r="BZ25" s="29"/>
      <c r="CA25" s="29"/>
      <c r="CB25" s="29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27"/>
    </row>
    <row r="26" spans="2:116" s="26" customFormat="1" ht="18" customHeight="1" thickBot="1">
      <c r="B26" s="304"/>
      <c r="C26" s="305"/>
      <c r="D26" s="305"/>
      <c r="E26" s="305"/>
      <c r="F26" s="305"/>
      <c r="G26" s="305"/>
      <c r="H26" s="305"/>
      <c r="I26" s="305"/>
      <c r="J26" s="305"/>
      <c r="K26" s="305"/>
      <c r="L26" s="305"/>
      <c r="M26" s="305"/>
      <c r="N26" s="305"/>
      <c r="O26" s="305"/>
      <c r="P26" s="305"/>
      <c r="Q26" s="305"/>
      <c r="R26" s="305"/>
      <c r="S26" s="305"/>
      <c r="T26" s="305"/>
      <c r="U26" s="305"/>
      <c r="V26" s="305"/>
      <c r="W26" s="305"/>
      <c r="X26" s="305"/>
      <c r="Y26" s="305"/>
      <c r="Z26" s="305"/>
      <c r="AA26" s="305"/>
      <c r="AB26" s="305"/>
      <c r="AC26" s="305"/>
      <c r="AD26" s="305"/>
      <c r="AE26" s="305"/>
      <c r="AF26" s="305"/>
      <c r="AG26" s="305"/>
      <c r="AH26" s="305"/>
      <c r="AI26" s="305"/>
      <c r="AJ26" s="305"/>
      <c r="AK26" s="305"/>
      <c r="AL26" s="305"/>
      <c r="AM26" s="305"/>
      <c r="AN26" s="305"/>
      <c r="AO26" s="305"/>
      <c r="AP26" s="305"/>
      <c r="AQ26" s="305"/>
      <c r="AR26" s="305"/>
      <c r="AS26" s="305"/>
      <c r="AT26" s="305"/>
      <c r="AU26" s="305"/>
      <c r="AV26" s="305"/>
      <c r="AW26" s="305"/>
      <c r="AX26" s="305"/>
      <c r="AY26" s="305"/>
      <c r="AZ26" s="305"/>
      <c r="BA26" s="305"/>
      <c r="BB26" s="305"/>
      <c r="BC26" s="306"/>
      <c r="BD26" s="31"/>
      <c r="BE26" s="28"/>
      <c r="BF26" s="81"/>
      <c r="BG26" s="81"/>
      <c r="BH26" s="81"/>
      <c r="BI26" s="28"/>
      <c r="BJ26" s="28"/>
      <c r="BK26" s="28"/>
      <c r="BL26" s="28"/>
      <c r="BM26" s="82" t="str">
        <f>$O$18</f>
        <v>FV Wiehl</v>
      </c>
      <c r="BN26" s="83">
        <f>COUNT($BF$27,$BH$31,$BH$37,$BF$41)</f>
        <v>4</v>
      </c>
      <c r="BO26" s="83">
        <f>SUM($BF$27+$BH$31+$BH$37+$BF$41)</f>
        <v>1</v>
      </c>
      <c r="BP26" s="83">
        <f>SUM($AW$27+$AZ$31+$AZ$37+$AW$41)</f>
        <v>1</v>
      </c>
      <c r="BQ26" s="84" t="s">
        <v>12</v>
      </c>
      <c r="BR26" s="83">
        <f>SUM($AZ$27+$AW$31+$AW$37+$AZ$41)</f>
        <v>10</v>
      </c>
      <c r="BS26" s="83">
        <f>SUM(BP26-BR26)</f>
        <v>-9</v>
      </c>
      <c r="BT26" s="28"/>
      <c r="BU26" s="28" t="str">
        <f>IF((BV26+BW26)&gt;0,"Mannschaften gleich!",BM26)</f>
        <v>FV Wiehl</v>
      </c>
      <c r="BV26" s="29">
        <f>IF(AND(BO26=BO27,BS26=BS27,BP26=BP27),1,0)</f>
        <v>0</v>
      </c>
      <c r="BW26" s="29">
        <f>IF(AND(BO25=BO26,BS25=BS26,BP25=BP26),1,0)</f>
        <v>0</v>
      </c>
      <c r="BX26" s="29"/>
      <c r="BY26" s="29"/>
      <c r="BZ26" s="29"/>
      <c r="CA26" s="29"/>
      <c r="CB26" s="29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27"/>
    </row>
    <row r="27" spans="2:116" s="26" customFormat="1" ht="18" customHeight="1" thickBot="1">
      <c r="B27" s="310">
        <v>3</v>
      </c>
      <c r="C27" s="311"/>
      <c r="D27" s="286">
        <v>3</v>
      </c>
      <c r="E27" s="287"/>
      <c r="F27" s="287"/>
      <c r="G27" s="287"/>
      <c r="H27" s="287"/>
      <c r="I27" s="288"/>
      <c r="J27" s="291">
        <v>0.5833333333333334</v>
      </c>
      <c r="K27" s="291"/>
      <c r="L27" s="291"/>
      <c r="M27" s="291"/>
      <c r="N27" s="292"/>
      <c r="O27" s="293" t="str">
        <f>O18</f>
        <v>FV Wiehl</v>
      </c>
      <c r="P27" s="289"/>
      <c r="Q27" s="289"/>
      <c r="R27" s="289"/>
      <c r="S27" s="289"/>
      <c r="T27" s="289"/>
      <c r="U27" s="289"/>
      <c r="V27" s="289"/>
      <c r="W27" s="289"/>
      <c r="X27" s="289"/>
      <c r="Y27" s="289"/>
      <c r="Z27" s="289"/>
      <c r="AA27" s="289"/>
      <c r="AB27" s="289"/>
      <c r="AC27" s="289"/>
      <c r="AD27" s="289"/>
      <c r="AE27" s="59" t="s">
        <v>11</v>
      </c>
      <c r="AF27" s="289" t="str">
        <f>O14</f>
        <v>Stuttgarter Kickers</v>
      </c>
      <c r="AG27" s="289"/>
      <c r="AH27" s="289"/>
      <c r="AI27" s="289"/>
      <c r="AJ27" s="289"/>
      <c r="AK27" s="289"/>
      <c r="AL27" s="289"/>
      <c r="AM27" s="289"/>
      <c r="AN27" s="289"/>
      <c r="AO27" s="289"/>
      <c r="AP27" s="289"/>
      <c r="AQ27" s="289"/>
      <c r="AR27" s="289"/>
      <c r="AS27" s="289"/>
      <c r="AT27" s="289"/>
      <c r="AU27" s="289"/>
      <c r="AV27" s="290"/>
      <c r="AW27" s="301">
        <v>0</v>
      </c>
      <c r="AX27" s="302"/>
      <c r="AY27" s="59" t="s">
        <v>12</v>
      </c>
      <c r="AZ27" s="302">
        <v>2</v>
      </c>
      <c r="BA27" s="308"/>
      <c r="BB27" s="301"/>
      <c r="BC27" s="307"/>
      <c r="BD27" s="31"/>
      <c r="BE27" s="28"/>
      <c r="BF27" s="81">
        <f>IF(ISBLANK(AW27),"0",IF(AW27&gt;AZ27,3,IF(AW27=AZ27,1,0)))</f>
        <v>0</v>
      </c>
      <c r="BG27" s="81" t="s">
        <v>12</v>
      </c>
      <c r="BH27" s="81">
        <f>IF(ISBLANK(AZ27),"0",IF(AZ27&gt;AW27,3,IF(AZ27=AW27,1,0)))</f>
        <v>3</v>
      </c>
      <c r="BI27" s="28"/>
      <c r="BJ27" s="28"/>
      <c r="BK27" s="28"/>
      <c r="BL27" s="28"/>
      <c r="BM27" s="82" t="str">
        <f>$O$17</f>
        <v>GW Varensell</v>
      </c>
      <c r="BN27" s="83">
        <f>COUNT($BH$25,$BF$31,$BH$35,$BF$39)</f>
        <v>4</v>
      </c>
      <c r="BO27" s="83">
        <f>SUM($BH$25+$BF$31+$BH$35+$BF$39)</f>
        <v>1</v>
      </c>
      <c r="BP27" s="83">
        <f>SUM($AZ$25+$AW$31+$AZ$35+$AW$39)</f>
        <v>1</v>
      </c>
      <c r="BQ27" s="84" t="s">
        <v>12</v>
      </c>
      <c r="BR27" s="83">
        <f>SUM($AW$25+$AZ$31+$AW$35+$AZ$39)</f>
        <v>11</v>
      </c>
      <c r="BS27" s="83">
        <f>SUM(BP27-BR27)</f>
        <v>-10</v>
      </c>
      <c r="BT27" s="28"/>
      <c r="BU27" s="28" t="str">
        <f>IF(BV27&gt;0,"Mannschaften gleich!",BM27)</f>
        <v>GW Varensell</v>
      </c>
      <c r="BV27" s="29">
        <f>IF(AND(BO27=BO26,BS27=BS26,BP27=BP26),1,0)</f>
        <v>0</v>
      </c>
      <c r="BW27" s="29"/>
      <c r="BX27" s="29"/>
      <c r="BY27" s="29"/>
      <c r="BZ27" s="29"/>
      <c r="CA27" s="29"/>
      <c r="CB27" s="29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27"/>
    </row>
    <row r="28" spans="2:116" s="26" customFormat="1" ht="18" customHeight="1" thickBot="1">
      <c r="B28" s="304"/>
      <c r="C28" s="305"/>
      <c r="D28" s="305"/>
      <c r="E28" s="305"/>
      <c r="F28" s="305"/>
      <c r="G28" s="305"/>
      <c r="H28" s="305"/>
      <c r="I28" s="305"/>
      <c r="J28" s="305"/>
      <c r="K28" s="305"/>
      <c r="L28" s="305"/>
      <c r="M28" s="305"/>
      <c r="N28" s="305"/>
      <c r="O28" s="305"/>
      <c r="P28" s="305"/>
      <c r="Q28" s="305"/>
      <c r="R28" s="305"/>
      <c r="S28" s="305"/>
      <c r="T28" s="305"/>
      <c r="U28" s="305"/>
      <c r="V28" s="305"/>
      <c r="W28" s="305"/>
      <c r="X28" s="305"/>
      <c r="Y28" s="305"/>
      <c r="Z28" s="305"/>
      <c r="AA28" s="305"/>
      <c r="AB28" s="305"/>
      <c r="AC28" s="305"/>
      <c r="AD28" s="305"/>
      <c r="AE28" s="305"/>
      <c r="AF28" s="305"/>
      <c r="AG28" s="305"/>
      <c r="AH28" s="305"/>
      <c r="AI28" s="305"/>
      <c r="AJ28" s="305"/>
      <c r="AK28" s="305"/>
      <c r="AL28" s="305"/>
      <c r="AM28" s="305"/>
      <c r="AN28" s="305"/>
      <c r="AO28" s="305"/>
      <c r="AP28" s="305"/>
      <c r="AQ28" s="305"/>
      <c r="AR28" s="305"/>
      <c r="AS28" s="305"/>
      <c r="AT28" s="305"/>
      <c r="AU28" s="305"/>
      <c r="AV28" s="305"/>
      <c r="AW28" s="305"/>
      <c r="AX28" s="305"/>
      <c r="AY28" s="305"/>
      <c r="AZ28" s="305"/>
      <c r="BA28" s="305"/>
      <c r="BB28" s="305"/>
      <c r="BC28" s="306"/>
      <c r="BD28" s="31"/>
      <c r="BE28" s="28"/>
      <c r="BF28" s="81"/>
      <c r="BG28" s="81"/>
      <c r="BH28" s="81"/>
      <c r="BI28" s="28"/>
      <c r="BJ28" s="28"/>
      <c r="BK28" s="28"/>
      <c r="BL28" s="28"/>
      <c r="BM28" s="31"/>
      <c r="BN28" s="31"/>
      <c r="BO28" s="31"/>
      <c r="BP28" s="31"/>
      <c r="BQ28" s="31"/>
      <c r="BR28" s="31"/>
      <c r="BS28" s="31"/>
      <c r="BT28" s="28"/>
      <c r="BU28" s="28"/>
      <c r="BV28" s="29"/>
      <c r="BW28" s="29"/>
      <c r="BX28" s="29"/>
      <c r="BY28" s="29"/>
      <c r="BZ28" s="29"/>
      <c r="CA28" s="29"/>
      <c r="CB28" s="29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27"/>
    </row>
    <row r="29" spans="2:116" s="26" customFormat="1" ht="18" customHeight="1" thickBot="1">
      <c r="B29" s="310">
        <v>4</v>
      </c>
      <c r="C29" s="311"/>
      <c r="D29" s="286">
        <v>4</v>
      </c>
      <c r="E29" s="287"/>
      <c r="F29" s="287"/>
      <c r="G29" s="287"/>
      <c r="H29" s="287"/>
      <c r="I29" s="288"/>
      <c r="J29" s="291">
        <v>0.5833333333333334</v>
      </c>
      <c r="K29" s="291"/>
      <c r="L29" s="291"/>
      <c r="M29" s="291"/>
      <c r="N29" s="292"/>
      <c r="O29" s="293" t="str">
        <f>O15</f>
        <v>SG Wattenscheid 09</v>
      </c>
      <c r="P29" s="289"/>
      <c r="Q29" s="289"/>
      <c r="R29" s="289"/>
      <c r="S29" s="289"/>
      <c r="T29" s="289"/>
      <c r="U29" s="289"/>
      <c r="V29" s="289"/>
      <c r="W29" s="289"/>
      <c r="X29" s="289"/>
      <c r="Y29" s="289"/>
      <c r="Z29" s="289"/>
      <c r="AA29" s="289"/>
      <c r="AB29" s="289"/>
      <c r="AC29" s="289"/>
      <c r="AD29" s="289"/>
      <c r="AE29" s="59" t="s">
        <v>11</v>
      </c>
      <c r="AF29" s="289" t="str">
        <f>O16</f>
        <v>FC Gütersloh</v>
      </c>
      <c r="AG29" s="289"/>
      <c r="AH29" s="289"/>
      <c r="AI29" s="289"/>
      <c r="AJ29" s="289"/>
      <c r="AK29" s="289"/>
      <c r="AL29" s="289"/>
      <c r="AM29" s="289"/>
      <c r="AN29" s="289"/>
      <c r="AO29" s="289"/>
      <c r="AP29" s="289"/>
      <c r="AQ29" s="289"/>
      <c r="AR29" s="289"/>
      <c r="AS29" s="289"/>
      <c r="AT29" s="289"/>
      <c r="AU29" s="289"/>
      <c r="AV29" s="290"/>
      <c r="AW29" s="301">
        <v>4</v>
      </c>
      <c r="AX29" s="302"/>
      <c r="AY29" s="59" t="s">
        <v>12</v>
      </c>
      <c r="AZ29" s="302">
        <v>1</v>
      </c>
      <c r="BA29" s="308"/>
      <c r="BB29" s="301"/>
      <c r="BC29" s="307"/>
      <c r="BD29" s="31"/>
      <c r="BE29" s="28"/>
      <c r="BF29" s="81">
        <f>IF(ISBLANK(AW29),"0",IF(AW29&gt;AZ29,3,IF(AW29=AZ29,1,0)))</f>
        <v>3</v>
      </c>
      <c r="BG29" s="81" t="s">
        <v>12</v>
      </c>
      <c r="BH29" s="81">
        <f>IF(ISBLANK(AZ29),"0",IF(AZ29&gt;AW29,3,IF(AZ29=AW29,1,0)))</f>
        <v>0</v>
      </c>
      <c r="BI29" s="28"/>
      <c r="BJ29" s="28"/>
      <c r="BK29" s="28"/>
      <c r="BL29" s="28"/>
      <c r="BM29" s="31"/>
      <c r="BN29" s="31"/>
      <c r="BO29" s="31"/>
      <c r="BP29" s="31"/>
      <c r="BQ29" s="31"/>
      <c r="BR29" s="31"/>
      <c r="BS29" s="31"/>
      <c r="BT29" s="28"/>
      <c r="BU29" s="28"/>
      <c r="BV29" s="29"/>
      <c r="BW29" s="29"/>
      <c r="BX29" s="29"/>
      <c r="BY29" s="29"/>
      <c r="BZ29" s="29"/>
      <c r="CA29" s="29"/>
      <c r="CB29" s="29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27"/>
    </row>
    <row r="30" spans="2:116" s="26" customFormat="1" ht="18" customHeight="1" thickBot="1">
      <c r="B30" s="304"/>
      <c r="C30" s="305"/>
      <c r="D30" s="305"/>
      <c r="E30" s="305"/>
      <c r="F30" s="305"/>
      <c r="G30" s="305"/>
      <c r="H30" s="305"/>
      <c r="I30" s="305"/>
      <c r="J30" s="305"/>
      <c r="K30" s="305"/>
      <c r="L30" s="305"/>
      <c r="M30" s="305"/>
      <c r="N30" s="305"/>
      <c r="O30" s="305"/>
      <c r="P30" s="305"/>
      <c r="Q30" s="305"/>
      <c r="R30" s="305"/>
      <c r="S30" s="305"/>
      <c r="T30" s="305"/>
      <c r="U30" s="305"/>
      <c r="V30" s="305"/>
      <c r="W30" s="305"/>
      <c r="X30" s="305"/>
      <c r="Y30" s="305"/>
      <c r="Z30" s="305"/>
      <c r="AA30" s="305"/>
      <c r="AB30" s="305"/>
      <c r="AC30" s="305"/>
      <c r="AD30" s="305"/>
      <c r="AE30" s="305"/>
      <c r="AF30" s="305"/>
      <c r="AG30" s="305"/>
      <c r="AH30" s="305"/>
      <c r="AI30" s="305"/>
      <c r="AJ30" s="305"/>
      <c r="AK30" s="305"/>
      <c r="AL30" s="305"/>
      <c r="AM30" s="305"/>
      <c r="AN30" s="305"/>
      <c r="AO30" s="305"/>
      <c r="AP30" s="305"/>
      <c r="AQ30" s="305"/>
      <c r="AR30" s="305"/>
      <c r="AS30" s="305"/>
      <c r="AT30" s="305"/>
      <c r="AU30" s="305"/>
      <c r="AV30" s="305"/>
      <c r="AW30" s="305"/>
      <c r="AX30" s="305"/>
      <c r="AY30" s="305"/>
      <c r="AZ30" s="305"/>
      <c r="BA30" s="305"/>
      <c r="BB30" s="305"/>
      <c r="BC30" s="306"/>
      <c r="BD30" s="31"/>
      <c r="BE30" s="28"/>
      <c r="BF30" s="81"/>
      <c r="BG30" s="81"/>
      <c r="BH30" s="81"/>
      <c r="BI30" s="28"/>
      <c r="BJ30" s="28"/>
      <c r="BK30" s="28"/>
      <c r="BL30" s="28"/>
      <c r="BM30" s="31"/>
      <c r="BN30" s="31"/>
      <c r="BO30" s="31"/>
      <c r="BP30" s="31"/>
      <c r="BQ30" s="31"/>
      <c r="BR30" s="31"/>
      <c r="BS30" s="31"/>
      <c r="BT30" s="28"/>
      <c r="BU30" s="28"/>
      <c r="BV30" s="29"/>
      <c r="BW30" s="29"/>
      <c r="BX30" s="29"/>
      <c r="BY30" s="29"/>
      <c r="BZ30" s="29"/>
      <c r="CA30" s="29"/>
      <c r="CB30" s="29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27"/>
    </row>
    <row r="31" spans="2:116" s="26" customFormat="1" ht="18" customHeight="1" thickBot="1">
      <c r="B31" s="310">
        <v>5</v>
      </c>
      <c r="C31" s="311"/>
      <c r="D31" s="286">
        <v>3</v>
      </c>
      <c r="E31" s="287"/>
      <c r="F31" s="287"/>
      <c r="G31" s="287"/>
      <c r="H31" s="287"/>
      <c r="I31" s="288"/>
      <c r="J31" s="291">
        <v>0.6041666666666666</v>
      </c>
      <c r="K31" s="291"/>
      <c r="L31" s="291"/>
      <c r="M31" s="291"/>
      <c r="N31" s="292"/>
      <c r="O31" s="293" t="str">
        <f>O17</f>
        <v>GW Varensell</v>
      </c>
      <c r="P31" s="289"/>
      <c r="Q31" s="289"/>
      <c r="R31" s="289"/>
      <c r="S31" s="289"/>
      <c r="T31" s="289"/>
      <c r="U31" s="289"/>
      <c r="V31" s="289"/>
      <c r="W31" s="289"/>
      <c r="X31" s="289"/>
      <c r="Y31" s="289"/>
      <c r="Z31" s="289"/>
      <c r="AA31" s="289"/>
      <c r="AB31" s="289"/>
      <c r="AC31" s="289"/>
      <c r="AD31" s="289"/>
      <c r="AE31" s="59" t="s">
        <v>11</v>
      </c>
      <c r="AF31" s="289" t="str">
        <f>O18</f>
        <v>FV Wiehl</v>
      </c>
      <c r="AG31" s="289"/>
      <c r="AH31" s="289"/>
      <c r="AI31" s="289"/>
      <c r="AJ31" s="289"/>
      <c r="AK31" s="289"/>
      <c r="AL31" s="289"/>
      <c r="AM31" s="289"/>
      <c r="AN31" s="289"/>
      <c r="AO31" s="289"/>
      <c r="AP31" s="289"/>
      <c r="AQ31" s="289"/>
      <c r="AR31" s="289"/>
      <c r="AS31" s="289"/>
      <c r="AT31" s="289"/>
      <c r="AU31" s="289"/>
      <c r="AV31" s="290"/>
      <c r="AW31" s="301">
        <v>1</v>
      </c>
      <c r="AX31" s="302"/>
      <c r="AY31" s="59" t="s">
        <v>12</v>
      </c>
      <c r="AZ31" s="302">
        <v>1</v>
      </c>
      <c r="BA31" s="308"/>
      <c r="BB31" s="301"/>
      <c r="BC31" s="307"/>
      <c r="BD31" s="31"/>
      <c r="BE31" s="28"/>
      <c r="BF31" s="81">
        <f>IF(ISBLANK(AW31),"0",IF(AW31&gt;AZ31,3,IF(AW31=AZ31,1,0)))</f>
        <v>1</v>
      </c>
      <c r="BG31" s="81" t="s">
        <v>12</v>
      </c>
      <c r="BH31" s="81">
        <f>IF(ISBLANK(AZ31),"0",IF(AZ31&gt;AW31,3,IF(AZ31=AW31,1,0)))</f>
        <v>1</v>
      </c>
      <c r="BI31" s="28"/>
      <c r="BJ31" s="28"/>
      <c r="BK31" s="28"/>
      <c r="BL31" s="28"/>
      <c r="BM31" s="31"/>
      <c r="BN31" s="31"/>
      <c r="BO31" s="31"/>
      <c r="BP31" s="31"/>
      <c r="BQ31" s="31"/>
      <c r="BR31" s="31"/>
      <c r="BS31" s="31"/>
      <c r="BT31" s="28"/>
      <c r="BU31" s="28"/>
      <c r="BV31" s="29"/>
      <c r="BW31" s="29"/>
      <c r="BX31" s="29"/>
      <c r="BY31" s="29"/>
      <c r="BZ31" s="29"/>
      <c r="CA31" s="29"/>
      <c r="CB31" s="29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27"/>
    </row>
    <row r="32" spans="2:116" s="26" customFormat="1" ht="18" customHeight="1" thickBot="1">
      <c r="B32" s="304"/>
      <c r="C32" s="305"/>
      <c r="D32" s="305"/>
      <c r="E32" s="305"/>
      <c r="F32" s="305"/>
      <c r="G32" s="305"/>
      <c r="H32" s="305"/>
      <c r="I32" s="305"/>
      <c r="J32" s="305"/>
      <c r="K32" s="305"/>
      <c r="L32" s="305"/>
      <c r="M32" s="305"/>
      <c r="N32" s="305"/>
      <c r="O32" s="305"/>
      <c r="P32" s="305"/>
      <c r="Q32" s="305"/>
      <c r="R32" s="305"/>
      <c r="S32" s="305"/>
      <c r="T32" s="305"/>
      <c r="U32" s="305"/>
      <c r="V32" s="305"/>
      <c r="W32" s="305"/>
      <c r="X32" s="305"/>
      <c r="Y32" s="305"/>
      <c r="Z32" s="305"/>
      <c r="AA32" s="305"/>
      <c r="AB32" s="305"/>
      <c r="AC32" s="305"/>
      <c r="AD32" s="305"/>
      <c r="AE32" s="305"/>
      <c r="AF32" s="305"/>
      <c r="AG32" s="305"/>
      <c r="AH32" s="305"/>
      <c r="AI32" s="305"/>
      <c r="AJ32" s="305"/>
      <c r="AK32" s="305"/>
      <c r="AL32" s="305"/>
      <c r="AM32" s="305"/>
      <c r="AN32" s="305"/>
      <c r="AO32" s="305"/>
      <c r="AP32" s="305"/>
      <c r="AQ32" s="305"/>
      <c r="AR32" s="305"/>
      <c r="AS32" s="305"/>
      <c r="AT32" s="305"/>
      <c r="AU32" s="305"/>
      <c r="AV32" s="305"/>
      <c r="AW32" s="305"/>
      <c r="AX32" s="305"/>
      <c r="AY32" s="305"/>
      <c r="AZ32" s="305"/>
      <c r="BA32" s="305"/>
      <c r="BB32" s="305"/>
      <c r="BC32" s="306"/>
      <c r="BD32" s="31"/>
      <c r="BE32" s="28"/>
      <c r="BF32" s="81"/>
      <c r="BG32" s="81"/>
      <c r="BH32" s="81"/>
      <c r="BI32" s="28"/>
      <c r="BJ32" s="28"/>
      <c r="BK32" s="28"/>
      <c r="BL32" s="28"/>
      <c r="BM32" s="31"/>
      <c r="BN32" s="31"/>
      <c r="BO32" s="31"/>
      <c r="BP32" s="31"/>
      <c r="BQ32" s="31"/>
      <c r="BR32" s="31"/>
      <c r="BS32" s="31"/>
      <c r="BT32" s="28"/>
      <c r="BU32" s="28"/>
      <c r="BV32" s="29"/>
      <c r="BW32" s="29"/>
      <c r="BX32" s="29"/>
      <c r="BY32" s="29"/>
      <c r="BZ32" s="29"/>
      <c r="CA32" s="29"/>
      <c r="CB32" s="29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27"/>
    </row>
    <row r="33" spans="2:116" s="26" customFormat="1" ht="18" customHeight="1" thickBot="1">
      <c r="B33" s="310">
        <v>6</v>
      </c>
      <c r="C33" s="311"/>
      <c r="D33" s="286">
        <v>4</v>
      </c>
      <c r="E33" s="287"/>
      <c r="F33" s="287"/>
      <c r="G33" s="287"/>
      <c r="H33" s="287"/>
      <c r="I33" s="288"/>
      <c r="J33" s="291">
        <v>0.6041666666666666</v>
      </c>
      <c r="K33" s="291"/>
      <c r="L33" s="291"/>
      <c r="M33" s="291"/>
      <c r="N33" s="292"/>
      <c r="O33" s="293" t="str">
        <f>O14</f>
        <v>Stuttgarter Kickers</v>
      </c>
      <c r="P33" s="289"/>
      <c r="Q33" s="289"/>
      <c r="R33" s="289"/>
      <c r="S33" s="289"/>
      <c r="T33" s="289"/>
      <c r="U33" s="289"/>
      <c r="V33" s="289"/>
      <c r="W33" s="289"/>
      <c r="X33" s="289"/>
      <c r="Y33" s="289"/>
      <c r="Z33" s="289"/>
      <c r="AA33" s="289"/>
      <c r="AB33" s="289"/>
      <c r="AC33" s="289"/>
      <c r="AD33" s="289"/>
      <c r="AE33" s="59" t="s">
        <v>11</v>
      </c>
      <c r="AF33" s="289" t="str">
        <f>O16</f>
        <v>FC Gütersloh</v>
      </c>
      <c r="AG33" s="289"/>
      <c r="AH33" s="289"/>
      <c r="AI33" s="289"/>
      <c r="AJ33" s="289"/>
      <c r="AK33" s="289"/>
      <c r="AL33" s="289"/>
      <c r="AM33" s="289"/>
      <c r="AN33" s="289"/>
      <c r="AO33" s="289"/>
      <c r="AP33" s="289"/>
      <c r="AQ33" s="289"/>
      <c r="AR33" s="289"/>
      <c r="AS33" s="289"/>
      <c r="AT33" s="289"/>
      <c r="AU33" s="289"/>
      <c r="AV33" s="290"/>
      <c r="AW33" s="301">
        <v>4</v>
      </c>
      <c r="AX33" s="302"/>
      <c r="AY33" s="59" t="s">
        <v>12</v>
      </c>
      <c r="AZ33" s="302">
        <v>0</v>
      </c>
      <c r="BA33" s="308"/>
      <c r="BB33" s="301"/>
      <c r="BC33" s="307"/>
      <c r="BD33" s="31"/>
      <c r="BE33" s="28"/>
      <c r="BF33" s="81">
        <f>IF(ISBLANK(AW33),"0",IF(AW33&gt;AZ33,3,IF(AW33=AZ33,1,0)))</f>
        <v>3</v>
      </c>
      <c r="BG33" s="81" t="s">
        <v>12</v>
      </c>
      <c r="BH33" s="81">
        <f>IF(ISBLANK(AZ33),"0",IF(AZ33&gt;AW33,3,IF(AZ33=AW33,1,0)))</f>
        <v>0</v>
      </c>
      <c r="BI33" s="28"/>
      <c r="BJ33" s="28"/>
      <c r="BK33" s="3"/>
      <c r="BL33" s="3"/>
      <c r="BM33" s="3"/>
      <c r="BN33" s="3"/>
      <c r="BO33" s="3"/>
      <c r="BP33" s="3"/>
      <c r="BQ33" s="3"/>
      <c r="BR33" s="3"/>
      <c r="BS33" s="3"/>
      <c r="BT33" s="28"/>
      <c r="BU33" s="28"/>
      <c r="BV33" s="29"/>
      <c r="BW33" s="29"/>
      <c r="BX33" s="29"/>
      <c r="BY33" s="29"/>
      <c r="BZ33" s="29"/>
      <c r="CA33" s="29"/>
      <c r="CB33" s="29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27"/>
    </row>
    <row r="34" spans="2:116" s="26" customFormat="1" ht="18" customHeight="1" thickBot="1">
      <c r="B34" s="304"/>
      <c r="C34" s="305"/>
      <c r="D34" s="305"/>
      <c r="E34" s="305"/>
      <c r="F34" s="305"/>
      <c r="G34" s="305"/>
      <c r="H34" s="305"/>
      <c r="I34" s="305"/>
      <c r="J34" s="305"/>
      <c r="K34" s="305"/>
      <c r="L34" s="305"/>
      <c r="M34" s="305"/>
      <c r="N34" s="305"/>
      <c r="O34" s="305"/>
      <c r="P34" s="305"/>
      <c r="Q34" s="305"/>
      <c r="R34" s="305"/>
      <c r="S34" s="305"/>
      <c r="T34" s="305"/>
      <c r="U34" s="305"/>
      <c r="V34" s="305"/>
      <c r="W34" s="305"/>
      <c r="X34" s="305"/>
      <c r="Y34" s="305"/>
      <c r="Z34" s="305"/>
      <c r="AA34" s="305"/>
      <c r="AB34" s="305"/>
      <c r="AC34" s="305"/>
      <c r="AD34" s="305"/>
      <c r="AE34" s="305"/>
      <c r="AF34" s="305"/>
      <c r="AG34" s="305"/>
      <c r="AH34" s="305"/>
      <c r="AI34" s="305"/>
      <c r="AJ34" s="305"/>
      <c r="AK34" s="305"/>
      <c r="AL34" s="305"/>
      <c r="AM34" s="305"/>
      <c r="AN34" s="305"/>
      <c r="AO34" s="305"/>
      <c r="AP34" s="305"/>
      <c r="AQ34" s="305"/>
      <c r="AR34" s="305"/>
      <c r="AS34" s="305"/>
      <c r="AT34" s="305"/>
      <c r="AU34" s="305"/>
      <c r="AV34" s="305"/>
      <c r="AW34" s="305"/>
      <c r="AX34" s="305"/>
      <c r="AY34" s="305"/>
      <c r="AZ34" s="305"/>
      <c r="BA34" s="305"/>
      <c r="BB34" s="305"/>
      <c r="BC34" s="306"/>
      <c r="BD34" s="31"/>
      <c r="BE34" s="28"/>
      <c r="BF34" s="81"/>
      <c r="BG34" s="81"/>
      <c r="BH34" s="81"/>
      <c r="BI34" s="28"/>
      <c r="BJ34" s="28"/>
      <c r="BK34" s="3"/>
      <c r="BL34" s="3"/>
      <c r="BM34" s="3"/>
      <c r="BN34" s="3"/>
      <c r="BO34" s="3"/>
      <c r="BP34" s="3"/>
      <c r="BQ34" s="3"/>
      <c r="BR34" s="3"/>
      <c r="BS34" s="3"/>
      <c r="BT34" s="28"/>
      <c r="BU34" s="28"/>
      <c r="BV34" s="29"/>
      <c r="BW34" s="29"/>
      <c r="BX34" s="29"/>
      <c r="BY34" s="29"/>
      <c r="BZ34" s="29"/>
      <c r="CA34" s="29"/>
      <c r="CB34" s="29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27"/>
    </row>
    <row r="35" spans="2:116" s="26" customFormat="1" ht="18" customHeight="1" thickBot="1">
      <c r="B35" s="310">
        <v>7</v>
      </c>
      <c r="C35" s="311"/>
      <c r="D35" s="286">
        <v>3</v>
      </c>
      <c r="E35" s="287"/>
      <c r="F35" s="287"/>
      <c r="G35" s="287"/>
      <c r="H35" s="287"/>
      <c r="I35" s="288"/>
      <c r="J35" s="291">
        <v>0.625</v>
      </c>
      <c r="K35" s="291"/>
      <c r="L35" s="291"/>
      <c r="M35" s="291"/>
      <c r="N35" s="292"/>
      <c r="O35" s="293" t="str">
        <f>O15</f>
        <v>SG Wattenscheid 09</v>
      </c>
      <c r="P35" s="289"/>
      <c r="Q35" s="289"/>
      <c r="R35" s="289"/>
      <c r="S35" s="289"/>
      <c r="T35" s="289"/>
      <c r="U35" s="289"/>
      <c r="V35" s="289"/>
      <c r="W35" s="289"/>
      <c r="X35" s="289"/>
      <c r="Y35" s="289"/>
      <c r="Z35" s="289"/>
      <c r="AA35" s="289"/>
      <c r="AB35" s="289"/>
      <c r="AC35" s="289"/>
      <c r="AD35" s="289"/>
      <c r="AE35" s="59" t="s">
        <v>11</v>
      </c>
      <c r="AF35" s="289" t="str">
        <f>O17</f>
        <v>GW Varensell</v>
      </c>
      <c r="AG35" s="289"/>
      <c r="AH35" s="289"/>
      <c r="AI35" s="289"/>
      <c r="AJ35" s="289"/>
      <c r="AK35" s="289"/>
      <c r="AL35" s="289"/>
      <c r="AM35" s="289"/>
      <c r="AN35" s="289"/>
      <c r="AO35" s="289"/>
      <c r="AP35" s="289"/>
      <c r="AQ35" s="289"/>
      <c r="AR35" s="289"/>
      <c r="AS35" s="289"/>
      <c r="AT35" s="289"/>
      <c r="AU35" s="289"/>
      <c r="AV35" s="290"/>
      <c r="AW35" s="301">
        <v>2</v>
      </c>
      <c r="AX35" s="302"/>
      <c r="AY35" s="59" t="s">
        <v>12</v>
      </c>
      <c r="AZ35" s="302">
        <v>0</v>
      </c>
      <c r="BA35" s="308"/>
      <c r="BB35" s="301"/>
      <c r="BC35" s="307"/>
      <c r="BD35" s="138"/>
      <c r="BE35" s="28"/>
      <c r="BF35" s="81">
        <f>IF(ISBLANK(AW35),"0",IF(AW35&gt;AZ35,3,IF(AW35=AZ35,1,0)))</f>
        <v>3</v>
      </c>
      <c r="BG35" s="81" t="s">
        <v>12</v>
      </c>
      <c r="BH35" s="81">
        <f>IF(ISBLANK(AZ35),"0",IF(AZ35&gt;AW35,3,IF(AZ35=AW35,1,0)))</f>
        <v>0</v>
      </c>
      <c r="BI35" s="28"/>
      <c r="BJ35" s="28"/>
      <c r="BK35" s="86"/>
      <c r="BL35" s="86"/>
      <c r="BM35" s="31"/>
      <c r="BN35" s="31"/>
      <c r="BO35" s="31"/>
      <c r="BP35" s="31"/>
      <c r="BQ35" s="31"/>
      <c r="BR35" s="31"/>
      <c r="BS35" s="83"/>
      <c r="BT35" s="28"/>
      <c r="BU35" s="28"/>
      <c r="BV35" s="29"/>
      <c r="BW35" s="29"/>
      <c r="BX35" s="29"/>
      <c r="BY35" s="29"/>
      <c r="BZ35" s="29"/>
      <c r="CA35" s="29"/>
      <c r="CB35" s="29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27"/>
    </row>
    <row r="36" spans="2:116" s="26" customFormat="1" ht="18" customHeight="1" thickBot="1">
      <c r="B36" s="304"/>
      <c r="C36" s="305"/>
      <c r="D36" s="305"/>
      <c r="E36" s="305"/>
      <c r="F36" s="305"/>
      <c r="G36" s="305"/>
      <c r="H36" s="305"/>
      <c r="I36" s="305"/>
      <c r="J36" s="305"/>
      <c r="K36" s="305"/>
      <c r="L36" s="305"/>
      <c r="M36" s="305"/>
      <c r="N36" s="305"/>
      <c r="O36" s="305"/>
      <c r="P36" s="305"/>
      <c r="Q36" s="305"/>
      <c r="R36" s="305"/>
      <c r="S36" s="305"/>
      <c r="T36" s="305"/>
      <c r="U36" s="305"/>
      <c r="V36" s="305"/>
      <c r="W36" s="305"/>
      <c r="X36" s="305"/>
      <c r="Y36" s="305"/>
      <c r="Z36" s="305"/>
      <c r="AA36" s="305"/>
      <c r="AB36" s="305"/>
      <c r="AC36" s="305"/>
      <c r="AD36" s="305"/>
      <c r="AE36" s="305"/>
      <c r="AF36" s="305"/>
      <c r="AG36" s="305"/>
      <c r="AH36" s="305"/>
      <c r="AI36" s="305"/>
      <c r="AJ36" s="305"/>
      <c r="AK36" s="305"/>
      <c r="AL36" s="305"/>
      <c r="AM36" s="305"/>
      <c r="AN36" s="305"/>
      <c r="AO36" s="305"/>
      <c r="AP36" s="305"/>
      <c r="AQ36" s="305"/>
      <c r="AR36" s="305"/>
      <c r="AS36" s="305"/>
      <c r="AT36" s="305"/>
      <c r="AU36" s="305"/>
      <c r="AV36" s="305"/>
      <c r="AW36" s="305"/>
      <c r="AX36" s="305"/>
      <c r="AY36" s="305"/>
      <c r="AZ36" s="305"/>
      <c r="BA36" s="305"/>
      <c r="BB36" s="305"/>
      <c r="BC36" s="306"/>
      <c r="BD36" s="138"/>
      <c r="BE36" s="28"/>
      <c r="BF36" s="81"/>
      <c r="BG36" s="81"/>
      <c r="BH36" s="81"/>
      <c r="BI36" s="28"/>
      <c r="BJ36" s="28"/>
      <c r="BK36" s="86"/>
      <c r="BL36" s="86"/>
      <c r="BM36" s="31"/>
      <c r="BN36" s="31"/>
      <c r="BO36" s="31"/>
      <c r="BP36" s="31"/>
      <c r="BQ36" s="31"/>
      <c r="BR36" s="31"/>
      <c r="BS36" s="83"/>
      <c r="BT36" s="28"/>
      <c r="BU36" s="28"/>
      <c r="BV36" s="29"/>
      <c r="BW36" s="29"/>
      <c r="BX36" s="29"/>
      <c r="BY36" s="29"/>
      <c r="BZ36" s="29"/>
      <c r="CA36" s="29"/>
      <c r="CB36" s="29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27"/>
    </row>
    <row r="37" spans="2:116" s="26" customFormat="1" ht="18" customHeight="1" thickBot="1">
      <c r="B37" s="310">
        <v>8</v>
      </c>
      <c r="C37" s="311"/>
      <c r="D37" s="286">
        <v>4</v>
      </c>
      <c r="E37" s="287"/>
      <c r="F37" s="287"/>
      <c r="G37" s="287"/>
      <c r="H37" s="287"/>
      <c r="I37" s="288"/>
      <c r="J37" s="291">
        <v>0.625</v>
      </c>
      <c r="K37" s="291"/>
      <c r="L37" s="291"/>
      <c r="M37" s="291"/>
      <c r="N37" s="292"/>
      <c r="O37" s="293" t="str">
        <f>O16</f>
        <v>FC Gütersloh</v>
      </c>
      <c r="P37" s="289"/>
      <c r="Q37" s="289"/>
      <c r="R37" s="289"/>
      <c r="S37" s="289"/>
      <c r="T37" s="289"/>
      <c r="U37" s="289"/>
      <c r="V37" s="289"/>
      <c r="W37" s="289"/>
      <c r="X37" s="289"/>
      <c r="Y37" s="289"/>
      <c r="Z37" s="289"/>
      <c r="AA37" s="289"/>
      <c r="AB37" s="289"/>
      <c r="AC37" s="289"/>
      <c r="AD37" s="289"/>
      <c r="AE37" s="59" t="s">
        <v>11</v>
      </c>
      <c r="AF37" s="289" t="str">
        <f>O18</f>
        <v>FV Wiehl</v>
      </c>
      <c r="AG37" s="289"/>
      <c r="AH37" s="289"/>
      <c r="AI37" s="289"/>
      <c r="AJ37" s="289"/>
      <c r="AK37" s="289"/>
      <c r="AL37" s="289"/>
      <c r="AM37" s="289"/>
      <c r="AN37" s="289"/>
      <c r="AO37" s="289"/>
      <c r="AP37" s="289"/>
      <c r="AQ37" s="289"/>
      <c r="AR37" s="289"/>
      <c r="AS37" s="289"/>
      <c r="AT37" s="289"/>
      <c r="AU37" s="289"/>
      <c r="AV37" s="290"/>
      <c r="AW37" s="301">
        <v>3</v>
      </c>
      <c r="AX37" s="302"/>
      <c r="AY37" s="59" t="s">
        <v>12</v>
      </c>
      <c r="AZ37" s="302">
        <v>0</v>
      </c>
      <c r="BA37" s="308"/>
      <c r="BB37" s="301"/>
      <c r="BC37" s="307"/>
      <c r="BD37" s="138"/>
      <c r="BE37" s="28"/>
      <c r="BF37" s="81">
        <f>IF(ISBLANK(AW37),"0",IF(AW37&gt;AZ37,3,IF(AW37=AZ37,1,0)))</f>
        <v>3</v>
      </c>
      <c r="BG37" s="81" t="s">
        <v>12</v>
      </c>
      <c r="BH37" s="81">
        <f>IF(ISBLANK(AZ37),"0",IF(AZ37&gt;AW37,3,IF(AZ37=AW37,1,0)))</f>
        <v>0</v>
      </c>
      <c r="BI37" s="28"/>
      <c r="BJ37" s="28"/>
      <c r="BK37" s="86"/>
      <c r="BL37" s="86"/>
      <c r="BM37" s="31"/>
      <c r="BN37" s="31"/>
      <c r="BO37" s="31"/>
      <c r="BP37" s="31"/>
      <c r="BQ37" s="31"/>
      <c r="BR37" s="31"/>
      <c r="BS37" s="83"/>
      <c r="BT37" s="28"/>
      <c r="BU37" s="28"/>
      <c r="BV37" s="29"/>
      <c r="BW37" s="29"/>
      <c r="BX37" s="29"/>
      <c r="BY37" s="29"/>
      <c r="BZ37" s="29"/>
      <c r="CA37" s="29"/>
      <c r="CB37" s="29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27"/>
    </row>
    <row r="38" spans="2:116" s="26" customFormat="1" ht="18" customHeight="1" thickBot="1">
      <c r="B38" s="304"/>
      <c r="C38" s="305"/>
      <c r="D38" s="305"/>
      <c r="E38" s="305"/>
      <c r="F38" s="305"/>
      <c r="G38" s="305"/>
      <c r="H38" s="305"/>
      <c r="I38" s="305"/>
      <c r="J38" s="305"/>
      <c r="K38" s="305"/>
      <c r="L38" s="305"/>
      <c r="M38" s="305"/>
      <c r="N38" s="305"/>
      <c r="O38" s="305"/>
      <c r="P38" s="305"/>
      <c r="Q38" s="305"/>
      <c r="R38" s="305"/>
      <c r="S38" s="305"/>
      <c r="T38" s="305"/>
      <c r="U38" s="305"/>
      <c r="V38" s="305"/>
      <c r="W38" s="305"/>
      <c r="X38" s="305"/>
      <c r="Y38" s="305"/>
      <c r="Z38" s="305"/>
      <c r="AA38" s="305"/>
      <c r="AB38" s="305"/>
      <c r="AC38" s="305"/>
      <c r="AD38" s="305"/>
      <c r="AE38" s="305"/>
      <c r="AF38" s="305"/>
      <c r="AG38" s="305"/>
      <c r="AH38" s="305"/>
      <c r="AI38" s="305"/>
      <c r="AJ38" s="305"/>
      <c r="AK38" s="305"/>
      <c r="AL38" s="305"/>
      <c r="AM38" s="305"/>
      <c r="AN38" s="305"/>
      <c r="AO38" s="305"/>
      <c r="AP38" s="305"/>
      <c r="AQ38" s="305"/>
      <c r="AR38" s="305"/>
      <c r="AS38" s="305"/>
      <c r="AT38" s="305"/>
      <c r="AU38" s="305"/>
      <c r="AV38" s="305"/>
      <c r="AW38" s="305"/>
      <c r="AX38" s="305"/>
      <c r="AY38" s="305"/>
      <c r="AZ38" s="305"/>
      <c r="BA38" s="305"/>
      <c r="BB38" s="305"/>
      <c r="BC38" s="306"/>
      <c r="BD38" s="138"/>
      <c r="BE38" s="28"/>
      <c r="BF38" s="81"/>
      <c r="BG38" s="81"/>
      <c r="BH38" s="81"/>
      <c r="BI38" s="28"/>
      <c r="BJ38" s="28"/>
      <c r="BK38" s="86"/>
      <c r="BL38" s="86"/>
      <c r="BM38" s="31"/>
      <c r="BN38" s="31"/>
      <c r="BO38" s="31"/>
      <c r="BP38" s="31"/>
      <c r="BQ38" s="31"/>
      <c r="BR38" s="31"/>
      <c r="BS38" s="83"/>
      <c r="BT38" s="28"/>
      <c r="BU38" s="28"/>
      <c r="BV38" s="29"/>
      <c r="BW38" s="29"/>
      <c r="BX38" s="29"/>
      <c r="BY38" s="29"/>
      <c r="BZ38" s="29"/>
      <c r="CA38" s="29"/>
      <c r="CB38" s="29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27"/>
    </row>
    <row r="39" spans="2:116" s="26" customFormat="1" ht="18" customHeight="1" thickBot="1">
      <c r="B39" s="310">
        <v>9</v>
      </c>
      <c r="C39" s="311"/>
      <c r="D39" s="286">
        <v>3</v>
      </c>
      <c r="E39" s="287"/>
      <c r="F39" s="287"/>
      <c r="G39" s="287"/>
      <c r="H39" s="287"/>
      <c r="I39" s="288"/>
      <c r="J39" s="291">
        <v>0.6458333333333334</v>
      </c>
      <c r="K39" s="291"/>
      <c r="L39" s="291"/>
      <c r="M39" s="291"/>
      <c r="N39" s="292"/>
      <c r="O39" s="293" t="str">
        <f>O17</f>
        <v>GW Varensell</v>
      </c>
      <c r="P39" s="289"/>
      <c r="Q39" s="289"/>
      <c r="R39" s="289"/>
      <c r="S39" s="289"/>
      <c r="T39" s="289"/>
      <c r="U39" s="289"/>
      <c r="V39" s="289"/>
      <c r="W39" s="289"/>
      <c r="X39" s="289"/>
      <c r="Y39" s="289"/>
      <c r="Z39" s="289"/>
      <c r="AA39" s="289"/>
      <c r="AB39" s="289"/>
      <c r="AC39" s="289"/>
      <c r="AD39" s="289"/>
      <c r="AE39" s="59" t="s">
        <v>11</v>
      </c>
      <c r="AF39" s="289" t="str">
        <f>O14</f>
        <v>Stuttgarter Kickers</v>
      </c>
      <c r="AG39" s="289"/>
      <c r="AH39" s="289"/>
      <c r="AI39" s="289"/>
      <c r="AJ39" s="289"/>
      <c r="AK39" s="289"/>
      <c r="AL39" s="289"/>
      <c r="AM39" s="289"/>
      <c r="AN39" s="289"/>
      <c r="AO39" s="289"/>
      <c r="AP39" s="289"/>
      <c r="AQ39" s="289"/>
      <c r="AR39" s="289"/>
      <c r="AS39" s="289"/>
      <c r="AT39" s="289"/>
      <c r="AU39" s="289"/>
      <c r="AV39" s="290"/>
      <c r="AW39" s="301">
        <v>0</v>
      </c>
      <c r="AX39" s="302"/>
      <c r="AY39" s="59" t="s">
        <v>12</v>
      </c>
      <c r="AZ39" s="302">
        <v>7</v>
      </c>
      <c r="BA39" s="308"/>
      <c r="BB39" s="301"/>
      <c r="BC39" s="307"/>
      <c r="BD39" s="138"/>
      <c r="BE39" s="28"/>
      <c r="BF39" s="81">
        <f>IF(ISBLANK(AW39),"0",IF(AW39&gt;AZ39,3,IF(AW39=AZ39,1,0)))</f>
        <v>0</v>
      </c>
      <c r="BG39" s="81" t="s">
        <v>12</v>
      </c>
      <c r="BH39" s="81">
        <f>IF(ISBLANK(AZ39),"0",IF(AZ39&gt;AW39,3,IF(AZ39=AW39,1,0)))</f>
        <v>3</v>
      </c>
      <c r="BI39" s="28"/>
      <c r="BJ39" s="28"/>
      <c r="BK39" s="86"/>
      <c r="BL39" s="86"/>
      <c r="BM39" s="31"/>
      <c r="BN39" s="31"/>
      <c r="BO39" s="31"/>
      <c r="BP39" s="31"/>
      <c r="BQ39" s="31"/>
      <c r="BR39" s="31"/>
      <c r="BS39" s="83"/>
      <c r="BT39" s="28"/>
      <c r="BU39" s="28"/>
      <c r="BV39" s="29"/>
      <c r="BW39" s="29"/>
      <c r="BX39" s="29"/>
      <c r="BY39" s="29"/>
      <c r="BZ39" s="29"/>
      <c r="CA39" s="29"/>
      <c r="CB39" s="29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27"/>
    </row>
    <row r="40" spans="2:116" s="26" customFormat="1" ht="18" customHeight="1" thickBot="1">
      <c r="B40" s="304"/>
      <c r="C40" s="305"/>
      <c r="D40" s="305"/>
      <c r="E40" s="305"/>
      <c r="F40" s="305"/>
      <c r="G40" s="305"/>
      <c r="H40" s="305"/>
      <c r="I40" s="305"/>
      <c r="J40" s="305"/>
      <c r="K40" s="305"/>
      <c r="L40" s="305"/>
      <c r="M40" s="305"/>
      <c r="N40" s="305"/>
      <c r="O40" s="305"/>
      <c r="P40" s="305"/>
      <c r="Q40" s="305"/>
      <c r="R40" s="305"/>
      <c r="S40" s="305"/>
      <c r="T40" s="305"/>
      <c r="U40" s="305"/>
      <c r="V40" s="305"/>
      <c r="W40" s="305"/>
      <c r="X40" s="305"/>
      <c r="Y40" s="305"/>
      <c r="Z40" s="305"/>
      <c r="AA40" s="305"/>
      <c r="AB40" s="305"/>
      <c r="AC40" s="305"/>
      <c r="AD40" s="305"/>
      <c r="AE40" s="305"/>
      <c r="AF40" s="305"/>
      <c r="AG40" s="305"/>
      <c r="AH40" s="305"/>
      <c r="AI40" s="305"/>
      <c r="AJ40" s="305"/>
      <c r="AK40" s="305"/>
      <c r="AL40" s="305"/>
      <c r="AM40" s="305"/>
      <c r="AN40" s="305"/>
      <c r="AO40" s="305"/>
      <c r="AP40" s="305"/>
      <c r="AQ40" s="305"/>
      <c r="AR40" s="305"/>
      <c r="AS40" s="305"/>
      <c r="AT40" s="305"/>
      <c r="AU40" s="305"/>
      <c r="AV40" s="305"/>
      <c r="AW40" s="305"/>
      <c r="AX40" s="305"/>
      <c r="AY40" s="305"/>
      <c r="AZ40" s="305"/>
      <c r="BA40" s="305"/>
      <c r="BB40" s="305"/>
      <c r="BC40" s="306"/>
      <c r="BD40" s="138"/>
      <c r="BE40" s="28"/>
      <c r="BF40" s="81"/>
      <c r="BG40" s="81"/>
      <c r="BH40" s="81"/>
      <c r="BI40" s="28"/>
      <c r="BJ40" s="28"/>
      <c r="BK40" s="86"/>
      <c r="BL40" s="86"/>
      <c r="BM40" s="31"/>
      <c r="BN40" s="31"/>
      <c r="BO40" s="31"/>
      <c r="BP40" s="31"/>
      <c r="BQ40" s="31"/>
      <c r="BR40" s="31"/>
      <c r="BS40" s="83"/>
      <c r="BT40" s="28"/>
      <c r="BU40" s="28"/>
      <c r="BV40" s="29"/>
      <c r="BW40" s="29"/>
      <c r="BX40" s="29"/>
      <c r="BY40" s="29"/>
      <c r="BZ40" s="29"/>
      <c r="CA40" s="29"/>
      <c r="CB40" s="29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27"/>
    </row>
    <row r="41" spans="2:116" s="26" customFormat="1" ht="18" customHeight="1" thickBot="1">
      <c r="B41" s="310">
        <v>10</v>
      </c>
      <c r="C41" s="311"/>
      <c r="D41" s="286">
        <v>4</v>
      </c>
      <c r="E41" s="287"/>
      <c r="F41" s="287"/>
      <c r="G41" s="287"/>
      <c r="H41" s="287"/>
      <c r="I41" s="288"/>
      <c r="J41" s="291">
        <v>0.6458333333333334</v>
      </c>
      <c r="K41" s="291"/>
      <c r="L41" s="291"/>
      <c r="M41" s="291"/>
      <c r="N41" s="292"/>
      <c r="O41" s="293" t="str">
        <f>O18</f>
        <v>FV Wiehl</v>
      </c>
      <c r="P41" s="289"/>
      <c r="Q41" s="289"/>
      <c r="R41" s="289"/>
      <c r="S41" s="289"/>
      <c r="T41" s="289"/>
      <c r="U41" s="289"/>
      <c r="V41" s="289"/>
      <c r="W41" s="289"/>
      <c r="X41" s="289"/>
      <c r="Y41" s="289"/>
      <c r="Z41" s="289"/>
      <c r="AA41" s="289"/>
      <c r="AB41" s="289"/>
      <c r="AC41" s="289"/>
      <c r="AD41" s="289"/>
      <c r="AE41" s="59" t="s">
        <v>11</v>
      </c>
      <c r="AF41" s="289" t="str">
        <f>O15</f>
        <v>SG Wattenscheid 09</v>
      </c>
      <c r="AG41" s="289"/>
      <c r="AH41" s="289"/>
      <c r="AI41" s="289"/>
      <c r="AJ41" s="289"/>
      <c r="AK41" s="289"/>
      <c r="AL41" s="289"/>
      <c r="AM41" s="289"/>
      <c r="AN41" s="289"/>
      <c r="AO41" s="289"/>
      <c r="AP41" s="289"/>
      <c r="AQ41" s="289"/>
      <c r="AR41" s="289"/>
      <c r="AS41" s="289"/>
      <c r="AT41" s="289"/>
      <c r="AU41" s="289"/>
      <c r="AV41" s="290"/>
      <c r="AW41" s="301">
        <v>0</v>
      </c>
      <c r="AX41" s="302"/>
      <c r="AY41" s="59" t="s">
        <v>12</v>
      </c>
      <c r="AZ41" s="302">
        <v>4</v>
      </c>
      <c r="BA41" s="308"/>
      <c r="BB41" s="301"/>
      <c r="BC41" s="307"/>
      <c r="BD41" s="138"/>
      <c r="BE41" s="28"/>
      <c r="BF41" s="81">
        <f>IF(ISBLANK(AW41),"0",IF(AW41&gt;AZ41,3,IF(AW41=AZ41,1,0)))</f>
        <v>0</v>
      </c>
      <c r="BG41" s="81" t="s">
        <v>12</v>
      </c>
      <c r="BH41" s="81">
        <f>IF(ISBLANK(AZ41),"0",IF(AZ41&gt;AW41,3,IF(AZ41=AW41,1,0)))</f>
        <v>3</v>
      </c>
      <c r="BI41" s="28"/>
      <c r="BJ41" s="28"/>
      <c r="BK41" s="86"/>
      <c r="BL41" s="86"/>
      <c r="BM41" s="31"/>
      <c r="BN41" s="31"/>
      <c r="BO41" s="31"/>
      <c r="BP41" s="31"/>
      <c r="BQ41" s="31"/>
      <c r="BR41" s="31"/>
      <c r="BS41" s="83"/>
      <c r="BT41" s="28"/>
      <c r="BU41" s="28"/>
      <c r="BV41" s="29"/>
      <c r="BW41" s="29"/>
      <c r="BX41" s="29"/>
      <c r="BY41" s="29"/>
      <c r="BZ41" s="29"/>
      <c r="CA41" s="29"/>
      <c r="CB41" s="29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27"/>
    </row>
    <row r="43" ht="12.75">
      <c r="B43" s="37" t="s">
        <v>36</v>
      </c>
    </row>
    <row r="44" ht="6" customHeight="1"/>
    <row r="45" spans="27:115" s="40" customFormat="1" ht="13.5" customHeight="1" thickBot="1">
      <c r="AA45" s="41"/>
      <c r="AB45" s="41"/>
      <c r="AC45" s="41"/>
      <c r="AD45" s="41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 s="42"/>
      <c r="BE45" s="131"/>
      <c r="BF45" s="131"/>
      <c r="BG45" s="131"/>
      <c r="BH45" s="131"/>
      <c r="BI45" s="131"/>
      <c r="BJ45" s="131"/>
      <c r="BK45" s="131"/>
      <c r="BL45" s="131"/>
      <c r="BM45" s="131"/>
      <c r="BN45" s="131"/>
      <c r="BO45" s="131"/>
      <c r="BP45" s="131"/>
      <c r="BQ45" s="131"/>
      <c r="BR45" s="131"/>
      <c r="BS45" s="131"/>
      <c r="BT45" s="131"/>
      <c r="BU45" s="131"/>
      <c r="BV45" s="132"/>
      <c r="BW45" s="132"/>
      <c r="BX45" s="132"/>
      <c r="BY45" s="132"/>
      <c r="BZ45" s="132"/>
      <c r="CA45" s="132"/>
      <c r="CB45" s="13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</row>
    <row r="46" spans="6:115" s="13" customFormat="1" ht="16.5" thickBot="1">
      <c r="F46" s="295" t="s">
        <v>17</v>
      </c>
      <c r="G46" s="296"/>
      <c r="H46" s="296"/>
      <c r="I46" s="296"/>
      <c r="J46" s="296"/>
      <c r="K46" s="296"/>
      <c r="L46" s="296"/>
      <c r="M46" s="296"/>
      <c r="N46" s="296"/>
      <c r="O46" s="296"/>
      <c r="P46" s="296"/>
      <c r="Q46" s="296"/>
      <c r="R46" s="296"/>
      <c r="S46" s="296"/>
      <c r="T46" s="296"/>
      <c r="U46" s="296"/>
      <c r="V46" s="296"/>
      <c r="W46" s="296"/>
      <c r="X46" s="296"/>
      <c r="Y46" s="296"/>
      <c r="Z46" s="296"/>
      <c r="AA46" s="296"/>
      <c r="AB46" s="296"/>
      <c r="AC46" s="296"/>
      <c r="AD46" s="296"/>
      <c r="AE46" s="296"/>
      <c r="AF46" s="296"/>
      <c r="AG46" s="297"/>
      <c r="AH46" s="309" t="s">
        <v>18</v>
      </c>
      <c r="AI46" s="296"/>
      <c r="AJ46" s="296"/>
      <c r="AK46" s="309" t="s">
        <v>13</v>
      </c>
      <c r="AL46" s="296"/>
      <c r="AM46" s="296"/>
      <c r="AN46" s="309" t="s">
        <v>14</v>
      </c>
      <c r="AO46" s="296"/>
      <c r="AP46" s="296"/>
      <c r="AQ46" s="296"/>
      <c r="AR46" s="296"/>
      <c r="AS46" s="296"/>
      <c r="AT46" s="297"/>
      <c r="AU46" s="296" t="s">
        <v>15</v>
      </c>
      <c r="AV46" s="296"/>
      <c r="AW46" s="303"/>
      <c r="BD46" s="35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5"/>
      <c r="BW46" s="15"/>
      <c r="BX46" s="15"/>
      <c r="BY46" s="15"/>
      <c r="BZ46" s="15"/>
      <c r="CA46" s="15"/>
      <c r="CB46" s="1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</row>
    <row r="47" spans="6:115" s="13" customFormat="1" ht="19.5" customHeight="1">
      <c r="F47" s="333" t="s">
        <v>0</v>
      </c>
      <c r="G47" s="299"/>
      <c r="H47" s="334" t="str">
        <f>(IF(ISBLANK($AZ$23),"",BU23))</f>
        <v>Stuttgarter Kickers</v>
      </c>
      <c r="I47" s="334"/>
      <c r="J47" s="334"/>
      <c r="K47" s="334"/>
      <c r="L47" s="334"/>
      <c r="M47" s="334"/>
      <c r="N47" s="334"/>
      <c r="O47" s="334"/>
      <c r="P47" s="334"/>
      <c r="Q47" s="334"/>
      <c r="R47" s="334"/>
      <c r="S47" s="334"/>
      <c r="T47" s="334"/>
      <c r="U47" s="334"/>
      <c r="V47" s="334"/>
      <c r="W47" s="334"/>
      <c r="X47" s="334"/>
      <c r="Y47" s="334"/>
      <c r="Z47" s="334"/>
      <c r="AA47" s="334"/>
      <c r="AB47" s="334"/>
      <c r="AC47" s="334"/>
      <c r="AD47" s="334"/>
      <c r="AE47" s="334"/>
      <c r="AF47" s="334"/>
      <c r="AG47" s="335"/>
      <c r="AH47" s="298">
        <f>(IF(ISBLANK($AZ$23),"",BN23))</f>
        <v>4</v>
      </c>
      <c r="AI47" s="299"/>
      <c r="AJ47" s="300"/>
      <c r="AK47" s="299">
        <f>(IF(ISBLANK($AZ$23),"",BO23))</f>
        <v>10</v>
      </c>
      <c r="AL47" s="299"/>
      <c r="AM47" s="299"/>
      <c r="AN47" s="298">
        <f>(IF(ISBLANK($AZ$23),"",BP23))</f>
        <v>13</v>
      </c>
      <c r="AO47" s="299"/>
      <c r="AP47" s="299"/>
      <c r="AQ47" s="61" t="s">
        <v>12</v>
      </c>
      <c r="AR47" s="299">
        <f>(IF(ISBLANK($AZ$23),"",BR23))</f>
        <v>0</v>
      </c>
      <c r="AS47" s="299"/>
      <c r="AT47" s="299"/>
      <c r="AU47" s="319">
        <f>(IF(ISBLANK($AZ$23),"",BS23))</f>
        <v>13</v>
      </c>
      <c r="AV47" s="320"/>
      <c r="AW47" s="321"/>
      <c r="BD47" s="35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5"/>
      <c r="BW47" s="15"/>
      <c r="BX47" s="15"/>
      <c r="BY47" s="15"/>
      <c r="BZ47" s="15"/>
      <c r="CA47" s="15"/>
      <c r="CB47" s="1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</row>
    <row r="48" spans="6:115" s="13" customFormat="1" ht="19.5" customHeight="1" thickBot="1">
      <c r="F48" s="250" t="s">
        <v>1</v>
      </c>
      <c r="G48" s="248"/>
      <c r="H48" s="336" t="str">
        <f>(IF(ISBLANK($AZ$23),"",BU24))</f>
        <v>SG Wattenscheid 09</v>
      </c>
      <c r="I48" s="336"/>
      <c r="J48" s="336"/>
      <c r="K48" s="336"/>
      <c r="L48" s="336"/>
      <c r="M48" s="336"/>
      <c r="N48" s="336"/>
      <c r="O48" s="336"/>
      <c r="P48" s="336"/>
      <c r="Q48" s="336"/>
      <c r="R48" s="336"/>
      <c r="S48" s="336"/>
      <c r="T48" s="336"/>
      <c r="U48" s="336"/>
      <c r="V48" s="336"/>
      <c r="W48" s="336"/>
      <c r="X48" s="336"/>
      <c r="Y48" s="336"/>
      <c r="Z48" s="336"/>
      <c r="AA48" s="336"/>
      <c r="AB48" s="336"/>
      <c r="AC48" s="336"/>
      <c r="AD48" s="336"/>
      <c r="AE48" s="336"/>
      <c r="AF48" s="336"/>
      <c r="AG48" s="337"/>
      <c r="AH48" s="322">
        <f>(IF(ISBLANK($AZ$23),"",BN24))</f>
        <v>4</v>
      </c>
      <c r="AI48" s="323"/>
      <c r="AJ48" s="341"/>
      <c r="AK48" s="323">
        <f>(IF(ISBLANK($AZ$23),"",BO24))</f>
        <v>10</v>
      </c>
      <c r="AL48" s="323"/>
      <c r="AM48" s="323"/>
      <c r="AN48" s="322">
        <f>(IF(ISBLANK($AZ$23),"",BP24))</f>
        <v>10</v>
      </c>
      <c r="AO48" s="323"/>
      <c r="AP48" s="323"/>
      <c r="AQ48" s="97" t="s">
        <v>12</v>
      </c>
      <c r="AR48" s="323">
        <f>(IF(ISBLANK($AZ$23),"",BR24))</f>
        <v>1</v>
      </c>
      <c r="AS48" s="323"/>
      <c r="AT48" s="323"/>
      <c r="AU48" s="324">
        <f>(IF(ISBLANK($AZ$23),"",BS24))</f>
        <v>9</v>
      </c>
      <c r="AV48" s="325"/>
      <c r="AW48" s="326"/>
      <c r="BD48" s="35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5"/>
      <c r="BW48" s="15"/>
      <c r="BX48" s="15"/>
      <c r="BY48" s="15"/>
      <c r="BZ48" s="15"/>
      <c r="CA48" s="15"/>
      <c r="CB48" s="1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</row>
    <row r="49" spans="6:115" s="13" customFormat="1" ht="19.5" customHeight="1">
      <c r="F49" s="333" t="s">
        <v>2</v>
      </c>
      <c r="G49" s="299"/>
      <c r="H49" s="334" t="str">
        <f>(IF(ISBLANK($AZ$23),"",BU25))</f>
        <v>FC Gütersloh</v>
      </c>
      <c r="I49" s="334"/>
      <c r="J49" s="334"/>
      <c r="K49" s="334"/>
      <c r="L49" s="334"/>
      <c r="M49" s="334"/>
      <c r="N49" s="334"/>
      <c r="O49" s="334"/>
      <c r="P49" s="334"/>
      <c r="Q49" s="334"/>
      <c r="R49" s="334"/>
      <c r="S49" s="334"/>
      <c r="T49" s="334"/>
      <c r="U49" s="334"/>
      <c r="V49" s="334"/>
      <c r="W49" s="334"/>
      <c r="X49" s="334"/>
      <c r="Y49" s="334"/>
      <c r="Z49" s="334"/>
      <c r="AA49" s="334"/>
      <c r="AB49" s="334"/>
      <c r="AC49" s="334"/>
      <c r="AD49" s="334"/>
      <c r="AE49" s="334"/>
      <c r="AF49" s="334"/>
      <c r="AG49" s="335"/>
      <c r="AH49" s="298">
        <f>(IF(ISBLANK($AZ$23),"",BN25))</f>
        <v>4</v>
      </c>
      <c r="AI49" s="299"/>
      <c r="AJ49" s="300"/>
      <c r="AK49" s="299">
        <f>(IF(ISBLANK($AZ$23),"",BO25))</f>
        <v>6</v>
      </c>
      <c r="AL49" s="299"/>
      <c r="AM49" s="299"/>
      <c r="AN49" s="298">
        <f>(IF(ISBLANK($AZ$23),"",BP25))</f>
        <v>5</v>
      </c>
      <c r="AO49" s="299"/>
      <c r="AP49" s="299"/>
      <c r="AQ49" s="61" t="s">
        <v>12</v>
      </c>
      <c r="AR49" s="299">
        <f>(IF(ISBLANK($AZ$23),"",BR25))</f>
        <v>8</v>
      </c>
      <c r="AS49" s="299"/>
      <c r="AT49" s="299"/>
      <c r="AU49" s="319">
        <f>(IF(ISBLANK($AZ$23),"",BS25))</f>
        <v>-3</v>
      </c>
      <c r="AV49" s="320"/>
      <c r="AW49" s="321"/>
      <c r="BD49" s="35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5"/>
      <c r="BW49" s="15"/>
      <c r="BX49" s="15"/>
      <c r="BY49" s="15"/>
      <c r="BZ49" s="15"/>
      <c r="CA49" s="15"/>
      <c r="CB49" s="1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</row>
    <row r="50" spans="6:115" s="13" customFormat="1" ht="19.5" customHeight="1">
      <c r="F50" s="346" t="s">
        <v>3</v>
      </c>
      <c r="G50" s="294"/>
      <c r="H50" s="347" t="str">
        <f>(IF(ISBLANK($AZ$23),"",BU26))</f>
        <v>FV Wiehl</v>
      </c>
      <c r="I50" s="347"/>
      <c r="J50" s="347"/>
      <c r="K50" s="347"/>
      <c r="L50" s="347"/>
      <c r="M50" s="347"/>
      <c r="N50" s="347"/>
      <c r="O50" s="347"/>
      <c r="P50" s="347"/>
      <c r="Q50" s="347"/>
      <c r="R50" s="347"/>
      <c r="S50" s="347"/>
      <c r="T50" s="347"/>
      <c r="U50" s="347"/>
      <c r="V50" s="347"/>
      <c r="W50" s="347"/>
      <c r="X50" s="347"/>
      <c r="Y50" s="347"/>
      <c r="Z50" s="347"/>
      <c r="AA50" s="347"/>
      <c r="AB50" s="347"/>
      <c r="AC50" s="347"/>
      <c r="AD50" s="347"/>
      <c r="AE50" s="347"/>
      <c r="AF50" s="347"/>
      <c r="AG50" s="348"/>
      <c r="AH50" s="339">
        <f>(IF(ISBLANK($AZ$23),"",BN26))</f>
        <v>4</v>
      </c>
      <c r="AI50" s="294"/>
      <c r="AJ50" s="343"/>
      <c r="AK50" s="294">
        <f>(IF(ISBLANK($AZ$23),"",BO26))</f>
        <v>1</v>
      </c>
      <c r="AL50" s="294"/>
      <c r="AM50" s="294"/>
      <c r="AN50" s="339">
        <f>(IF(ISBLANK($AZ$23),"",BP26))</f>
        <v>1</v>
      </c>
      <c r="AO50" s="294"/>
      <c r="AP50" s="294"/>
      <c r="AQ50" s="62" t="s">
        <v>12</v>
      </c>
      <c r="AR50" s="294">
        <f>(IF(ISBLANK($AZ$23),"",BR26))</f>
        <v>10</v>
      </c>
      <c r="AS50" s="294"/>
      <c r="AT50" s="294"/>
      <c r="AU50" s="330">
        <f>(IF(ISBLANK($AZ$23),"",BS26))</f>
        <v>-9</v>
      </c>
      <c r="AV50" s="331"/>
      <c r="AW50" s="332"/>
      <c r="BD50" s="35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5"/>
      <c r="BW50" s="15"/>
      <c r="BX50" s="15"/>
      <c r="BY50" s="15"/>
      <c r="BZ50" s="15"/>
      <c r="CA50" s="15"/>
      <c r="CB50" s="1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</row>
    <row r="51" spans="6:115" s="13" customFormat="1" ht="19.5" customHeight="1" thickBot="1">
      <c r="F51" s="264" t="s">
        <v>4</v>
      </c>
      <c r="G51" s="265"/>
      <c r="H51" s="344" t="str">
        <f>(IF(ISBLANK($AZ$23),"",BU27))</f>
        <v>GW Varensell</v>
      </c>
      <c r="I51" s="344"/>
      <c r="J51" s="344"/>
      <c r="K51" s="344"/>
      <c r="L51" s="344"/>
      <c r="M51" s="344"/>
      <c r="N51" s="344"/>
      <c r="O51" s="344"/>
      <c r="P51" s="344"/>
      <c r="Q51" s="344"/>
      <c r="R51" s="344"/>
      <c r="S51" s="344"/>
      <c r="T51" s="344"/>
      <c r="U51" s="344"/>
      <c r="V51" s="344"/>
      <c r="W51" s="344"/>
      <c r="X51" s="344"/>
      <c r="Y51" s="344"/>
      <c r="Z51" s="344"/>
      <c r="AA51" s="344"/>
      <c r="AB51" s="344"/>
      <c r="AC51" s="344"/>
      <c r="AD51" s="344"/>
      <c r="AE51" s="344"/>
      <c r="AF51" s="344"/>
      <c r="AG51" s="345"/>
      <c r="AH51" s="338">
        <f>(IF(ISBLANK($AZ$23),"",BN27))</f>
        <v>4</v>
      </c>
      <c r="AI51" s="265"/>
      <c r="AJ51" s="340"/>
      <c r="AK51" s="265">
        <f>(IF(ISBLANK($AZ$23),"",BO27))</f>
        <v>1</v>
      </c>
      <c r="AL51" s="265"/>
      <c r="AM51" s="265"/>
      <c r="AN51" s="338">
        <f>(IF(ISBLANK($AZ$23),"",BP27))</f>
        <v>1</v>
      </c>
      <c r="AO51" s="265"/>
      <c r="AP51" s="265"/>
      <c r="AQ51" s="63" t="s">
        <v>12</v>
      </c>
      <c r="AR51" s="265">
        <f>(IF(ISBLANK($AZ$23),"",BR27))</f>
        <v>11</v>
      </c>
      <c r="AS51" s="265"/>
      <c r="AT51" s="265"/>
      <c r="AU51" s="327">
        <f>(IF(ISBLANK($AZ$23),"",BS27))</f>
        <v>-10</v>
      </c>
      <c r="AV51" s="328"/>
      <c r="AW51" s="329"/>
      <c r="BD51" s="35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5"/>
      <c r="BW51" s="15"/>
      <c r="BX51" s="15"/>
      <c r="BY51" s="15"/>
      <c r="BZ51" s="15"/>
      <c r="CA51" s="15"/>
      <c r="CB51" s="1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</row>
  </sheetData>
  <sheetProtection/>
  <mergeCells count="148">
    <mergeCell ref="B2:BC4"/>
    <mergeCell ref="O18:AS18"/>
    <mergeCell ref="M17:N17"/>
    <mergeCell ref="O17:AS17"/>
    <mergeCell ref="M18:N18"/>
    <mergeCell ref="M13:AS13"/>
    <mergeCell ref="M14:N14"/>
    <mergeCell ref="O14:AS14"/>
    <mergeCell ref="M15:N15"/>
    <mergeCell ref="M16:N16"/>
    <mergeCell ref="O16:AS16"/>
    <mergeCell ref="D37:I37"/>
    <mergeCell ref="AF37:AV37"/>
    <mergeCell ref="J27:N27"/>
    <mergeCell ref="J37:N37"/>
    <mergeCell ref="O37:AD37"/>
    <mergeCell ref="O31:AD31"/>
    <mergeCell ref="J33:N33"/>
    <mergeCell ref="O33:AD33"/>
    <mergeCell ref="D33:I33"/>
    <mergeCell ref="F46:AG46"/>
    <mergeCell ref="AH47:AJ47"/>
    <mergeCell ref="AW37:AX37"/>
    <mergeCell ref="AW41:AX41"/>
    <mergeCell ref="AU46:AW46"/>
    <mergeCell ref="AW39:AX39"/>
    <mergeCell ref="BB39:BC39"/>
    <mergeCell ref="AF39:AV39"/>
    <mergeCell ref="D39:I39"/>
    <mergeCell ref="O15:AS15"/>
    <mergeCell ref="B26:BC26"/>
    <mergeCell ref="B34:BC34"/>
    <mergeCell ref="AF31:AV31"/>
    <mergeCell ref="J31:N31"/>
    <mergeCell ref="D31:I31"/>
    <mergeCell ref="AF29:AV29"/>
    <mergeCell ref="AW35:AX35"/>
    <mergeCell ref="BB33:BC33"/>
    <mergeCell ref="BB35:BC35"/>
    <mergeCell ref="AZ37:BA37"/>
    <mergeCell ref="AZ35:BA35"/>
    <mergeCell ref="B27:C27"/>
    <mergeCell ref="B29:C29"/>
    <mergeCell ref="J39:N39"/>
    <mergeCell ref="O39:AD39"/>
    <mergeCell ref="B35:C35"/>
    <mergeCell ref="O29:AD29"/>
    <mergeCell ref="J29:N29"/>
    <mergeCell ref="AZ39:BA39"/>
    <mergeCell ref="AN46:AT46"/>
    <mergeCell ref="AK46:AM46"/>
    <mergeCell ref="AH46:AJ46"/>
    <mergeCell ref="BB27:BC27"/>
    <mergeCell ref="BB29:BC29"/>
    <mergeCell ref="AZ33:BA33"/>
    <mergeCell ref="AF33:AV33"/>
    <mergeCell ref="AW33:AX33"/>
    <mergeCell ref="AZ29:BA29"/>
    <mergeCell ref="AW29:AX29"/>
    <mergeCell ref="B28:BC28"/>
    <mergeCell ref="B30:BC30"/>
    <mergeCell ref="O27:AD27"/>
    <mergeCell ref="AW31:AX31"/>
    <mergeCell ref="AZ31:BA31"/>
    <mergeCell ref="B31:C31"/>
    <mergeCell ref="B33:C33"/>
    <mergeCell ref="B32:BC32"/>
    <mergeCell ref="BB31:BC31"/>
    <mergeCell ref="AF41:AV41"/>
    <mergeCell ref="D41:I41"/>
    <mergeCell ref="B37:C37"/>
    <mergeCell ref="J35:N35"/>
    <mergeCell ref="O35:AD35"/>
    <mergeCell ref="D35:I35"/>
    <mergeCell ref="J41:N41"/>
    <mergeCell ref="AF35:AV35"/>
    <mergeCell ref="O41:AD41"/>
    <mergeCell ref="AZ23:BA23"/>
    <mergeCell ref="AZ25:BA25"/>
    <mergeCell ref="B39:C39"/>
    <mergeCell ref="B41:C41"/>
    <mergeCell ref="B36:BC36"/>
    <mergeCell ref="B38:BC38"/>
    <mergeCell ref="B40:BC40"/>
    <mergeCell ref="BB37:BC37"/>
    <mergeCell ref="AZ41:BA41"/>
    <mergeCell ref="BB41:BC41"/>
    <mergeCell ref="D27:I27"/>
    <mergeCell ref="D29:I29"/>
    <mergeCell ref="AW27:AX27"/>
    <mergeCell ref="AZ27:BA27"/>
    <mergeCell ref="B22:C22"/>
    <mergeCell ref="BB22:BC22"/>
    <mergeCell ref="AW22:BA22"/>
    <mergeCell ref="J22:N22"/>
    <mergeCell ref="O22:AV22"/>
    <mergeCell ref="D22:I22"/>
    <mergeCell ref="B23:C23"/>
    <mergeCell ref="J23:N23"/>
    <mergeCell ref="D23:I23"/>
    <mergeCell ref="B25:C25"/>
    <mergeCell ref="B24:BC24"/>
    <mergeCell ref="O23:AD23"/>
    <mergeCell ref="AF23:AV23"/>
    <mergeCell ref="O25:AD25"/>
    <mergeCell ref="AF25:AV25"/>
    <mergeCell ref="J25:N25"/>
    <mergeCell ref="AH48:AJ48"/>
    <mergeCell ref="AK48:AM48"/>
    <mergeCell ref="AU47:AW47"/>
    <mergeCell ref="AN48:AP48"/>
    <mergeCell ref="AR48:AT48"/>
    <mergeCell ref="AU48:AW48"/>
    <mergeCell ref="AR51:AT51"/>
    <mergeCell ref="AU51:AW51"/>
    <mergeCell ref="AR49:AT49"/>
    <mergeCell ref="AU49:AW49"/>
    <mergeCell ref="AR50:AT50"/>
    <mergeCell ref="AU50:AW50"/>
    <mergeCell ref="F51:G51"/>
    <mergeCell ref="H51:AG51"/>
    <mergeCell ref="F50:G50"/>
    <mergeCell ref="H50:AG50"/>
    <mergeCell ref="AN51:AP51"/>
    <mergeCell ref="AN50:AP50"/>
    <mergeCell ref="AH51:AJ51"/>
    <mergeCell ref="AK51:AM51"/>
    <mergeCell ref="AK50:AM50"/>
    <mergeCell ref="AH50:AJ50"/>
    <mergeCell ref="F47:G47"/>
    <mergeCell ref="H47:AG47"/>
    <mergeCell ref="BB23:BC23"/>
    <mergeCell ref="AW23:AX23"/>
    <mergeCell ref="F48:G48"/>
    <mergeCell ref="H48:AG48"/>
    <mergeCell ref="BB25:BC25"/>
    <mergeCell ref="AH49:AJ49"/>
    <mergeCell ref="D25:I25"/>
    <mergeCell ref="F49:G49"/>
    <mergeCell ref="H49:AG49"/>
    <mergeCell ref="B5:BC5"/>
    <mergeCell ref="AK47:AM47"/>
    <mergeCell ref="AK49:AM49"/>
    <mergeCell ref="AN49:AP49"/>
    <mergeCell ref="AW25:AX25"/>
    <mergeCell ref="AF27:AV27"/>
    <mergeCell ref="AN47:AP47"/>
    <mergeCell ref="AR47:AT47"/>
  </mergeCells>
  <conditionalFormatting sqref="F47:AW47">
    <cfRule type="expression" priority="1" dxfId="1" stopIfTrue="1">
      <formula>ISBLANK($AZ$41)</formula>
    </cfRule>
    <cfRule type="expression" priority="2" dxfId="0" stopIfTrue="1">
      <formula>($AK$47=$AK$48)*AND($AU$47=$AU$48)*AND($AN$47=$AN$48)</formula>
    </cfRule>
  </conditionalFormatting>
  <conditionalFormatting sqref="F48:AW48">
    <cfRule type="expression" priority="3" dxfId="1" stopIfTrue="1">
      <formula>ISBLANK($AZ$41)</formula>
    </cfRule>
    <cfRule type="expression" priority="4" dxfId="0" stopIfTrue="1">
      <formula>($AK$47=$AK$48)*AND($AU$47=$AU$48)*AND($AN$47=$AN$48)</formula>
    </cfRule>
    <cfRule type="expression" priority="5" dxfId="0" stopIfTrue="1">
      <formula>($AK$49=$AK$48)*AND($AU$49=$AU$48)*AND($AN$49=$AN$48)</formula>
    </cfRule>
  </conditionalFormatting>
  <conditionalFormatting sqref="F49:AW49">
    <cfRule type="expression" priority="6" dxfId="1" stopIfTrue="1">
      <formula>ISBLANK($AZ$41)</formula>
    </cfRule>
    <cfRule type="expression" priority="7" dxfId="0" stopIfTrue="1">
      <formula>($AK$49=$AK$50)*AND($AU$49=$AU$50)*AND($AN$49=$AN$50)</formula>
    </cfRule>
    <cfRule type="expression" priority="8" dxfId="0" stopIfTrue="1">
      <formula>($AK$49=$AK$48)*AND($AU$49=$AU$48)*AND($AN$49=$AN$48)</formula>
    </cfRule>
  </conditionalFormatting>
  <conditionalFormatting sqref="F50:AW50">
    <cfRule type="expression" priority="9" dxfId="1" stopIfTrue="1">
      <formula>ISBLANK($AZ$41)</formula>
    </cfRule>
    <cfRule type="expression" priority="10" dxfId="0" stopIfTrue="1">
      <formula>($AK$49=$AK$50)*AND($AU$49=$AU$50)*AND($AN$49=$AN$50)</formula>
    </cfRule>
    <cfRule type="expression" priority="11" dxfId="0" stopIfTrue="1">
      <formula>($AK$50=$AK$51)*AND($AU$50=$AU$51)*AND($AN$50=$AN$51)</formula>
    </cfRule>
  </conditionalFormatting>
  <conditionalFormatting sqref="F51:AW51">
    <cfRule type="expression" priority="12" dxfId="1" stopIfTrue="1">
      <formula>ISBLANK($AZ$41)</formula>
    </cfRule>
    <cfRule type="expression" priority="13" dxfId="0" stopIfTrue="1">
      <formula>($AK$50=$AK$51)*AND($AU$50=$AU$51)*AND($AN$50=$AN$51)</formula>
    </cfRule>
  </conditionalFormatting>
  <printOptions/>
  <pageMargins left="0.3937007874015748" right="0.3937007874015748" top="0.3937007874015748" bottom="0.3937007874015748" header="0" footer="0"/>
  <pageSetup horizontalDpi="300" verticalDpi="300" orientation="portrait" paperSize="9" scale="97" r:id="rId1"/>
  <headerFooter alignWithMargins="0">
    <oddFooter>&amp;L&amp;A&amp;Cwww.kadmo.de&amp;R&amp;F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2"/>
  <dimension ref="A1:EF51"/>
  <sheetViews>
    <sheetView showGridLines="0" zoomScale="150" zoomScaleNormal="150" zoomScalePageLayoutView="0" workbookViewId="0" topLeftCell="A35">
      <selection activeCell="AW43" sqref="AW43"/>
    </sheetView>
  </sheetViews>
  <sheetFormatPr defaultColWidth="1.7109375" defaultRowHeight="12.75"/>
  <cols>
    <col min="1" max="55" width="1.7109375" style="0" customWidth="1"/>
    <col min="56" max="56" width="1.7109375" style="34" customWidth="1"/>
    <col min="57" max="57" width="1.7109375" style="3" customWidth="1"/>
    <col min="58" max="58" width="2.8515625" style="3" customWidth="1"/>
    <col min="59" max="59" width="2.140625" style="3" customWidth="1"/>
    <col min="60" max="60" width="2.8515625" style="3" customWidth="1"/>
    <col min="61" max="64" width="1.7109375" style="3" customWidth="1"/>
    <col min="65" max="65" width="6.28125" style="3" bestFit="1" customWidth="1"/>
    <col min="66" max="66" width="2.28125" style="3" customWidth="1"/>
    <col min="67" max="68" width="2.28125" style="3" bestFit="1" customWidth="1"/>
    <col min="69" max="69" width="2.28125" style="3" customWidth="1"/>
    <col min="70" max="70" width="2.57421875" style="3" customWidth="1"/>
    <col min="71" max="71" width="2.8515625" style="3" bestFit="1" customWidth="1"/>
    <col min="72" max="72" width="5.7109375" style="3" customWidth="1"/>
    <col min="73" max="73" width="18.57421875" style="3" bestFit="1" customWidth="1"/>
    <col min="74" max="74" width="2.00390625" style="4" bestFit="1" customWidth="1"/>
    <col min="75" max="80" width="5.7109375" style="4" customWidth="1"/>
    <col min="81" max="99" width="5.7109375" style="34" customWidth="1"/>
    <col min="100" max="115" width="1.7109375" style="57" customWidth="1"/>
    <col min="116" max="116" width="1.7109375" style="2" customWidth="1"/>
  </cols>
  <sheetData>
    <row r="1" spans="1:136" s="43" customFormat="1" ht="11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BD1" s="66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6"/>
      <c r="BW1" s="46"/>
      <c r="BX1" s="46"/>
      <c r="BY1" s="46"/>
      <c r="BZ1" s="46"/>
      <c r="CA1" s="46"/>
      <c r="CB1" s="4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</row>
    <row r="2" spans="1:115" s="48" customFormat="1" ht="11.25" customHeight="1">
      <c r="A2" s="1"/>
      <c r="B2" s="274" t="s">
        <v>248</v>
      </c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  <c r="AA2" s="274"/>
      <c r="AB2" s="274"/>
      <c r="AC2" s="274"/>
      <c r="AD2" s="274"/>
      <c r="AE2" s="274"/>
      <c r="AF2" s="274"/>
      <c r="AG2" s="274"/>
      <c r="AH2" s="274"/>
      <c r="AI2" s="274"/>
      <c r="AJ2" s="274"/>
      <c r="AK2" s="274"/>
      <c r="AL2" s="274"/>
      <c r="AM2" s="274"/>
      <c r="AN2" s="274"/>
      <c r="AO2" s="274"/>
      <c r="AP2" s="274"/>
      <c r="AQ2" s="274"/>
      <c r="AR2" s="274"/>
      <c r="AS2" s="274"/>
      <c r="AT2" s="274"/>
      <c r="AU2" s="274"/>
      <c r="AV2" s="274"/>
      <c r="AW2" s="274"/>
      <c r="AX2" s="274"/>
      <c r="AY2" s="274"/>
      <c r="AZ2" s="274"/>
      <c r="BA2" s="274"/>
      <c r="BB2" s="274"/>
      <c r="BC2" s="274"/>
      <c r="BD2" s="67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50"/>
      <c r="BW2" s="50"/>
      <c r="BX2" s="50"/>
      <c r="BY2" s="50"/>
      <c r="BZ2" s="50"/>
      <c r="CA2" s="50"/>
      <c r="CB2" s="50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</row>
    <row r="3" spans="1:115" s="52" customFormat="1" ht="11.25" customHeight="1">
      <c r="A3" s="11"/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74"/>
      <c r="AB3" s="274"/>
      <c r="AC3" s="274"/>
      <c r="AD3" s="274"/>
      <c r="AE3" s="274"/>
      <c r="AF3" s="274"/>
      <c r="AG3" s="274"/>
      <c r="AH3" s="274"/>
      <c r="AI3" s="274"/>
      <c r="AJ3" s="274"/>
      <c r="AK3" s="274"/>
      <c r="AL3" s="274"/>
      <c r="AM3" s="274"/>
      <c r="AN3" s="274"/>
      <c r="AO3" s="274"/>
      <c r="AP3" s="274"/>
      <c r="AQ3" s="274"/>
      <c r="AR3" s="274"/>
      <c r="AS3" s="274"/>
      <c r="AT3" s="274"/>
      <c r="AU3" s="274"/>
      <c r="AV3" s="274"/>
      <c r="AW3" s="274"/>
      <c r="AX3" s="274"/>
      <c r="AY3" s="274"/>
      <c r="AZ3" s="274"/>
      <c r="BA3" s="274"/>
      <c r="BB3" s="274"/>
      <c r="BC3" s="274"/>
      <c r="BD3" s="68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4"/>
      <c r="BW3" s="54"/>
      <c r="BX3" s="54"/>
      <c r="BY3" s="54"/>
      <c r="BZ3" s="54"/>
      <c r="CA3" s="54"/>
      <c r="CB3" s="54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</row>
    <row r="4" spans="2:115" s="52" customFormat="1" ht="11.25" customHeight="1"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74"/>
      <c r="Z4" s="274"/>
      <c r="AA4" s="274"/>
      <c r="AB4" s="274"/>
      <c r="AC4" s="274"/>
      <c r="AD4" s="274"/>
      <c r="AE4" s="274"/>
      <c r="AF4" s="274"/>
      <c r="AG4" s="274"/>
      <c r="AH4" s="274"/>
      <c r="AI4" s="274"/>
      <c r="AJ4" s="274"/>
      <c r="AK4" s="274"/>
      <c r="AL4" s="274"/>
      <c r="AM4" s="274"/>
      <c r="AN4" s="274"/>
      <c r="AO4" s="274"/>
      <c r="AP4" s="274"/>
      <c r="AQ4" s="274"/>
      <c r="AR4" s="274"/>
      <c r="AS4" s="274"/>
      <c r="AT4" s="274"/>
      <c r="AU4" s="274"/>
      <c r="AV4" s="274"/>
      <c r="AW4" s="274"/>
      <c r="AX4" s="274"/>
      <c r="AY4" s="274"/>
      <c r="AZ4" s="274"/>
      <c r="BA4" s="274"/>
      <c r="BB4" s="274"/>
      <c r="BC4" s="274"/>
      <c r="BD4" s="68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4"/>
      <c r="BW4" s="54"/>
      <c r="BX4" s="54"/>
      <c r="BY4" s="54"/>
      <c r="BZ4" s="54"/>
      <c r="CA4" s="54"/>
      <c r="CB4" s="54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</row>
    <row r="5" spans="2:115" s="52" customFormat="1" ht="15"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2"/>
      <c r="X5" s="342"/>
      <c r="Y5" s="342"/>
      <c r="Z5" s="342"/>
      <c r="AA5" s="342"/>
      <c r="AB5" s="342"/>
      <c r="AC5" s="342"/>
      <c r="AD5" s="342"/>
      <c r="AE5" s="342"/>
      <c r="AF5" s="342"/>
      <c r="AG5" s="342"/>
      <c r="AH5" s="342"/>
      <c r="AI5" s="342"/>
      <c r="AJ5" s="342"/>
      <c r="AK5" s="342"/>
      <c r="AL5" s="342"/>
      <c r="AM5" s="342"/>
      <c r="AN5" s="342"/>
      <c r="AO5" s="342"/>
      <c r="AP5" s="342"/>
      <c r="AQ5" s="342"/>
      <c r="AR5" s="342"/>
      <c r="AS5" s="342"/>
      <c r="AT5" s="342"/>
      <c r="AU5" s="342"/>
      <c r="AV5" s="342"/>
      <c r="AW5" s="342"/>
      <c r="AX5" s="342"/>
      <c r="AY5" s="342"/>
      <c r="AZ5" s="342"/>
      <c r="BA5" s="342"/>
      <c r="BB5" s="342"/>
      <c r="BC5" s="342"/>
      <c r="BD5" s="68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4"/>
      <c r="BW5" s="54"/>
      <c r="BX5" s="54"/>
      <c r="BY5" s="54"/>
      <c r="BZ5" s="54"/>
      <c r="CA5" s="54"/>
      <c r="CB5" s="54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</row>
    <row r="6" spans="57:116" ht="11.25" customHeight="1"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</row>
    <row r="7" spans="57:116" ht="11.25" customHeight="1"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</row>
    <row r="8" spans="57:116" ht="11.25" customHeight="1"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</row>
    <row r="9" spans="57:116" ht="4.5" customHeight="1"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</row>
    <row r="10" spans="57:116" ht="12.75"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</row>
    <row r="11" ht="9" customHeight="1"/>
    <row r="12" ht="6" customHeight="1" thickBot="1"/>
    <row r="13" spans="13:45" ht="16.5" thickBot="1">
      <c r="M13" s="283" t="s">
        <v>16</v>
      </c>
      <c r="N13" s="284"/>
      <c r="O13" s="284"/>
      <c r="P13" s="284"/>
      <c r="Q13" s="284"/>
      <c r="R13" s="284"/>
      <c r="S13" s="284"/>
      <c r="T13" s="284"/>
      <c r="U13" s="284"/>
      <c r="V13" s="284"/>
      <c r="W13" s="284"/>
      <c r="X13" s="284"/>
      <c r="Y13" s="284"/>
      <c r="Z13" s="284"/>
      <c r="AA13" s="284"/>
      <c r="AB13" s="284"/>
      <c r="AC13" s="284"/>
      <c r="AD13" s="284"/>
      <c r="AE13" s="284"/>
      <c r="AF13" s="284"/>
      <c r="AG13" s="284"/>
      <c r="AH13" s="284"/>
      <c r="AI13" s="284"/>
      <c r="AJ13" s="284"/>
      <c r="AK13" s="284"/>
      <c r="AL13" s="284"/>
      <c r="AM13" s="284"/>
      <c r="AN13" s="284"/>
      <c r="AO13" s="284"/>
      <c r="AP13" s="284"/>
      <c r="AQ13" s="284"/>
      <c r="AR13" s="284"/>
      <c r="AS13" s="285"/>
    </row>
    <row r="14" spans="13:46" ht="15">
      <c r="M14" s="277" t="s">
        <v>0</v>
      </c>
      <c r="N14" s="278"/>
      <c r="O14" s="279" t="s">
        <v>155</v>
      </c>
      <c r="P14" s="279"/>
      <c r="Q14" s="279"/>
      <c r="R14" s="279"/>
      <c r="S14" s="279"/>
      <c r="T14" s="279"/>
      <c r="U14" s="279"/>
      <c r="V14" s="279"/>
      <c r="W14" s="279"/>
      <c r="X14" s="279"/>
      <c r="Y14" s="279"/>
      <c r="Z14" s="279"/>
      <c r="AA14" s="279"/>
      <c r="AB14" s="279"/>
      <c r="AC14" s="279"/>
      <c r="AD14" s="279"/>
      <c r="AE14" s="279"/>
      <c r="AF14" s="279"/>
      <c r="AG14" s="279"/>
      <c r="AH14" s="279"/>
      <c r="AI14" s="279"/>
      <c r="AJ14" s="279"/>
      <c r="AK14" s="279"/>
      <c r="AL14" s="279"/>
      <c r="AM14" s="279"/>
      <c r="AN14" s="279"/>
      <c r="AO14" s="279"/>
      <c r="AP14" s="279"/>
      <c r="AQ14" s="279"/>
      <c r="AR14" s="279"/>
      <c r="AS14" s="280"/>
      <c r="AT14" s="5"/>
    </row>
    <row r="15" spans="13:46" ht="15">
      <c r="M15" s="277" t="s">
        <v>1</v>
      </c>
      <c r="N15" s="278"/>
      <c r="O15" s="279" t="s">
        <v>161</v>
      </c>
      <c r="P15" s="279"/>
      <c r="Q15" s="279"/>
      <c r="R15" s="279"/>
      <c r="S15" s="279"/>
      <c r="T15" s="279"/>
      <c r="U15" s="279"/>
      <c r="V15" s="279"/>
      <c r="W15" s="279"/>
      <c r="X15" s="279"/>
      <c r="Y15" s="279"/>
      <c r="Z15" s="279"/>
      <c r="AA15" s="279"/>
      <c r="AB15" s="279"/>
      <c r="AC15" s="279"/>
      <c r="AD15" s="279"/>
      <c r="AE15" s="279"/>
      <c r="AF15" s="279"/>
      <c r="AG15" s="279"/>
      <c r="AH15" s="279"/>
      <c r="AI15" s="279"/>
      <c r="AJ15" s="279"/>
      <c r="AK15" s="279"/>
      <c r="AL15" s="279"/>
      <c r="AM15" s="279"/>
      <c r="AN15" s="279"/>
      <c r="AO15" s="279"/>
      <c r="AP15" s="279"/>
      <c r="AQ15" s="279"/>
      <c r="AR15" s="279"/>
      <c r="AS15" s="280"/>
      <c r="AT15" s="5"/>
    </row>
    <row r="16" spans="13:46" ht="15">
      <c r="M16" s="277" t="s">
        <v>2</v>
      </c>
      <c r="N16" s="278"/>
      <c r="O16" s="279" t="s">
        <v>165</v>
      </c>
      <c r="P16" s="279"/>
      <c r="Q16" s="279"/>
      <c r="R16" s="279"/>
      <c r="S16" s="279"/>
      <c r="T16" s="279"/>
      <c r="U16" s="279"/>
      <c r="V16" s="279"/>
      <c r="W16" s="279"/>
      <c r="X16" s="279"/>
      <c r="Y16" s="279"/>
      <c r="Z16" s="279"/>
      <c r="AA16" s="279"/>
      <c r="AB16" s="279"/>
      <c r="AC16" s="279"/>
      <c r="AD16" s="279"/>
      <c r="AE16" s="279"/>
      <c r="AF16" s="279"/>
      <c r="AG16" s="279"/>
      <c r="AH16" s="279"/>
      <c r="AI16" s="279"/>
      <c r="AJ16" s="279"/>
      <c r="AK16" s="279"/>
      <c r="AL16" s="279"/>
      <c r="AM16" s="279"/>
      <c r="AN16" s="279"/>
      <c r="AO16" s="279"/>
      <c r="AP16" s="279"/>
      <c r="AQ16" s="279"/>
      <c r="AR16" s="279"/>
      <c r="AS16" s="280"/>
      <c r="AT16" s="5"/>
    </row>
    <row r="17" spans="13:46" ht="15">
      <c r="M17" s="277" t="s">
        <v>3</v>
      </c>
      <c r="N17" s="278"/>
      <c r="O17" s="279" t="s">
        <v>151</v>
      </c>
      <c r="P17" s="279"/>
      <c r="Q17" s="279"/>
      <c r="R17" s="279"/>
      <c r="S17" s="279"/>
      <c r="T17" s="279"/>
      <c r="U17" s="279"/>
      <c r="V17" s="279"/>
      <c r="W17" s="279"/>
      <c r="X17" s="279"/>
      <c r="Y17" s="279"/>
      <c r="Z17" s="279"/>
      <c r="AA17" s="279"/>
      <c r="AB17" s="279"/>
      <c r="AC17" s="279"/>
      <c r="AD17" s="279"/>
      <c r="AE17" s="279"/>
      <c r="AF17" s="279"/>
      <c r="AG17" s="279"/>
      <c r="AH17" s="279"/>
      <c r="AI17" s="279"/>
      <c r="AJ17" s="279"/>
      <c r="AK17" s="279"/>
      <c r="AL17" s="279"/>
      <c r="AM17" s="279"/>
      <c r="AN17" s="279"/>
      <c r="AO17" s="279"/>
      <c r="AP17" s="279"/>
      <c r="AQ17" s="279"/>
      <c r="AR17" s="279"/>
      <c r="AS17" s="280"/>
      <c r="AT17" s="5"/>
    </row>
    <row r="18" spans="13:46" ht="15.75" thickBot="1">
      <c r="M18" s="281" t="s">
        <v>4</v>
      </c>
      <c r="N18" s="282"/>
      <c r="O18" s="275" t="s">
        <v>154</v>
      </c>
      <c r="P18" s="275"/>
      <c r="Q18" s="275"/>
      <c r="R18" s="275"/>
      <c r="S18" s="275"/>
      <c r="T18" s="275"/>
      <c r="U18" s="275"/>
      <c r="V18" s="275"/>
      <c r="W18" s="275"/>
      <c r="X18" s="275"/>
      <c r="Y18" s="275"/>
      <c r="Z18" s="275"/>
      <c r="AA18" s="275"/>
      <c r="AB18" s="275"/>
      <c r="AC18" s="275"/>
      <c r="AD18" s="275"/>
      <c r="AE18" s="275"/>
      <c r="AF18" s="275"/>
      <c r="AG18" s="275"/>
      <c r="AH18" s="275"/>
      <c r="AI18" s="275"/>
      <c r="AJ18" s="275"/>
      <c r="AK18" s="275"/>
      <c r="AL18" s="275"/>
      <c r="AM18" s="275"/>
      <c r="AN18" s="275"/>
      <c r="AO18" s="275"/>
      <c r="AP18" s="275"/>
      <c r="AQ18" s="275"/>
      <c r="AR18" s="275"/>
      <c r="AS18" s="276"/>
      <c r="AT18" s="5"/>
    </row>
    <row r="20" ht="12.75">
      <c r="B20" s="37" t="s">
        <v>156</v>
      </c>
    </row>
    <row r="21" ht="6" customHeight="1" thickBot="1"/>
    <row r="22" spans="2:116" s="26" customFormat="1" ht="16.5" customHeight="1" thickBot="1">
      <c r="B22" s="312" t="s">
        <v>5</v>
      </c>
      <c r="C22" s="313"/>
      <c r="D22" s="316" t="s">
        <v>6</v>
      </c>
      <c r="E22" s="317"/>
      <c r="F22" s="317"/>
      <c r="G22" s="317"/>
      <c r="H22" s="317"/>
      <c r="I22" s="318"/>
      <c r="J22" s="316" t="s">
        <v>7</v>
      </c>
      <c r="K22" s="317"/>
      <c r="L22" s="317"/>
      <c r="M22" s="317"/>
      <c r="N22" s="318"/>
      <c r="O22" s="316" t="s">
        <v>8</v>
      </c>
      <c r="P22" s="317"/>
      <c r="Q22" s="317"/>
      <c r="R22" s="317"/>
      <c r="S22" s="317"/>
      <c r="T22" s="317"/>
      <c r="U22" s="317"/>
      <c r="V22" s="317"/>
      <c r="W22" s="317"/>
      <c r="X22" s="317"/>
      <c r="Y22" s="317"/>
      <c r="Z22" s="317"/>
      <c r="AA22" s="317"/>
      <c r="AB22" s="317"/>
      <c r="AC22" s="317"/>
      <c r="AD22" s="317"/>
      <c r="AE22" s="317"/>
      <c r="AF22" s="317"/>
      <c r="AG22" s="317"/>
      <c r="AH22" s="317"/>
      <c r="AI22" s="317"/>
      <c r="AJ22" s="317"/>
      <c r="AK22" s="317"/>
      <c r="AL22" s="317"/>
      <c r="AM22" s="317"/>
      <c r="AN22" s="317"/>
      <c r="AO22" s="317"/>
      <c r="AP22" s="317"/>
      <c r="AQ22" s="317"/>
      <c r="AR22" s="317"/>
      <c r="AS22" s="317"/>
      <c r="AT22" s="317"/>
      <c r="AU22" s="317"/>
      <c r="AV22" s="318"/>
      <c r="AW22" s="316" t="s">
        <v>9</v>
      </c>
      <c r="AX22" s="317"/>
      <c r="AY22" s="317"/>
      <c r="AZ22" s="317"/>
      <c r="BA22" s="318"/>
      <c r="BB22" s="314"/>
      <c r="BC22" s="315"/>
      <c r="BD22" s="31"/>
      <c r="BE22" s="28"/>
      <c r="BF22" s="79" t="s">
        <v>10</v>
      </c>
      <c r="BG22" s="80"/>
      <c r="BH22" s="80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9"/>
      <c r="BW22" s="29"/>
      <c r="BX22" s="29"/>
      <c r="BY22" s="29"/>
      <c r="BZ22" s="29"/>
      <c r="CA22" s="29"/>
      <c r="CB22" s="29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27"/>
    </row>
    <row r="23" spans="2:115" s="38" customFormat="1" ht="18" customHeight="1" thickBot="1">
      <c r="B23" s="310">
        <v>1</v>
      </c>
      <c r="C23" s="311"/>
      <c r="D23" s="286">
        <v>5</v>
      </c>
      <c r="E23" s="287"/>
      <c r="F23" s="287"/>
      <c r="G23" s="287"/>
      <c r="H23" s="287"/>
      <c r="I23" s="288"/>
      <c r="J23" s="291">
        <v>0.5625</v>
      </c>
      <c r="K23" s="291"/>
      <c r="L23" s="291"/>
      <c r="M23" s="291"/>
      <c r="N23" s="292"/>
      <c r="O23" s="293" t="str">
        <f>O14</f>
        <v>MSV Duisburg</v>
      </c>
      <c r="P23" s="289"/>
      <c r="Q23" s="289"/>
      <c r="R23" s="289"/>
      <c r="S23" s="289"/>
      <c r="T23" s="289"/>
      <c r="U23" s="289"/>
      <c r="V23" s="289"/>
      <c r="W23" s="289"/>
      <c r="X23" s="289"/>
      <c r="Y23" s="289"/>
      <c r="Z23" s="289"/>
      <c r="AA23" s="289"/>
      <c r="AB23" s="289"/>
      <c r="AC23" s="289"/>
      <c r="AD23" s="289"/>
      <c r="AE23" s="59" t="s">
        <v>11</v>
      </c>
      <c r="AF23" s="289" t="str">
        <f>O15</f>
        <v>SG Untertürkheim</v>
      </c>
      <c r="AG23" s="289"/>
      <c r="AH23" s="289"/>
      <c r="AI23" s="289"/>
      <c r="AJ23" s="289"/>
      <c r="AK23" s="289"/>
      <c r="AL23" s="289"/>
      <c r="AM23" s="289"/>
      <c r="AN23" s="289"/>
      <c r="AO23" s="289"/>
      <c r="AP23" s="289"/>
      <c r="AQ23" s="289"/>
      <c r="AR23" s="289"/>
      <c r="AS23" s="289"/>
      <c r="AT23" s="289"/>
      <c r="AU23" s="289"/>
      <c r="AV23" s="290"/>
      <c r="AW23" s="301">
        <v>0</v>
      </c>
      <c r="AX23" s="302"/>
      <c r="AY23" s="59" t="s">
        <v>12</v>
      </c>
      <c r="AZ23" s="302">
        <v>0</v>
      </c>
      <c r="BA23" s="308"/>
      <c r="BB23" s="301"/>
      <c r="BC23" s="307"/>
      <c r="BD23" s="31"/>
      <c r="BE23" s="28"/>
      <c r="BF23" s="81">
        <f>IF(ISBLANK(AW23),"0",IF(AW23&gt;AZ23,3,IF(AW23=AZ23,1,0)))</f>
        <v>1</v>
      </c>
      <c r="BG23" s="81" t="s">
        <v>12</v>
      </c>
      <c r="BH23" s="81">
        <f>IF(ISBLANK(AZ23),"0",IF(AZ23&gt;AW23,3,IF(AZ23=AW23,1,0)))</f>
        <v>1</v>
      </c>
      <c r="BI23" s="28"/>
      <c r="BJ23" s="28"/>
      <c r="BK23" s="28"/>
      <c r="BL23" s="28"/>
      <c r="BM23" s="85" t="str">
        <f>$O$14</f>
        <v>MSV Duisburg</v>
      </c>
      <c r="BN23" s="83">
        <f>COUNT($BF$23,$BH$27,$BF$33,$BH$39)</f>
        <v>4</v>
      </c>
      <c r="BO23" s="83">
        <f>SUM($BF$23+$BH$27+$BF$33+$BH$39)</f>
        <v>10</v>
      </c>
      <c r="BP23" s="83">
        <f>SUM($AW$23+$AZ$27+$AW$33+$AZ$39)</f>
        <v>12</v>
      </c>
      <c r="BQ23" s="84" t="s">
        <v>12</v>
      </c>
      <c r="BR23" s="83">
        <f>SUM($AZ$23+$AW$27+$AZ$33+$AW$39)</f>
        <v>0</v>
      </c>
      <c r="BS23" s="83">
        <f>SUM(BP23-BR23)</f>
        <v>12</v>
      </c>
      <c r="BT23" s="28"/>
      <c r="BU23" s="28" t="str">
        <f>IF(BV23&gt;0,"Mannschaften gleich!",BM23)</f>
        <v>MSV Duisburg</v>
      </c>
      <c r="BV23" s="29">
        <f>IF(AND(BO23=BO24,BS23=BS24,BP23=BP24),1,0)</f>
        <v>0</v>
      </c>
      <c r="BW23" s="29"/>
      <c r="BX23" s="29"/>
      <c r="BY23" s="29"/>
      <c r="BZ23" s="29"/>
      <c r="CA23" s="29"/>
      <c r="CB23" s="29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</row>
    <row r="24" spans="2:115" s="38" customFormat="1" ht="18" customHeight="1" thickBot="1">
      <c r="B24" s="304"/>
      <c r="C24" s="305"/>
      <c r="D24" s="305"/>
      <c r="E24" s="305"/>
      <c r="F24" s="305"/>
      <c r="G24" s="305"/>
      <c r="H24" s="305"/>
      <c r="I24" s="305"/>
      <c r="J24" s="305"/>
      <c r="K24" s="305"/>
      <c r="L24" s="305"/>
      <c r="M24" s="305"/>
      <c r="N24" s="305"/>
      <c r="O24" s="305"/>
      <c r="P24" s="305"/>
      <c r="Q24" s="305"/>
      <c r="R24" s="305"/>
      <c r="S24" s="305"/>
      <c r="T24" s="305"/>
      <c r="U24" s="305"/>
      <c r="V24" s="305"/>
      <c r="W24" s="305"/>
      <c r="X24" s="305"/>
      <c r="Y24" s="305"/>
      <c r="Z24" s="305"/>
      <c r="AA24" s="305"/>
      <c r="AB24" s="305"/>
      <c r="AC24" s="305"/>
      <c r="AD24" s="305"/>
      <c r="AE24" s="305"/>
      <c r="AF24" s="305"/>
      <c r="AG24" s="305"/>
      <c r="AH24" s="305"/>
      <c r="AI24" s="305"/>
      <c r="AJ24" s="305"/>
      <c r="AK24" s="305"/>
      <c r="AL24" s="305"/>
      <c r="AM24" s="305"/>
      <c r="AN24" s="305"/>
      <c r="AO24" s="305"/>
      <c r="AP24" s="305"/>
      <c r="AQ24" s="305"/>
      <c r="AR24" s="305"/>
      <c r="AS24" s="305"/>
      <c r="AT24" s="305"/>
      <c r="AU24" s="305"/>
      <c r="AV24" s="305"/>
      <c r="AW24" s="305"/>
      <c r="AX24" s="305"/>
      <c r="AY24" s="305"/>
      <c r="AZ24" s="305"/>
      <c r="BA24" s="305"/>
      <c r="BB24" s="305"/>
      <c r="BC24" s="306"/>
      <c r="BD24" s="31"/>
      <c r="BE24" s="28"/>
      <c r="BF24" s="81"/>
      <c r="BG24" s="81"/>
      <c r="BH24" s="81"/>
      <c r="BI24" s="28"/>
      <c r="BJ24" s="28"/>
      <c r="BK24" s="28"/>
      <c r="BL24" s="28"/>
      <c r="BM24" s="82" t="str">
        <f>$O$15</f>
        <v>SG Untertürkheim</v>
      </c>
      <c r="BN24" s="83">
        <f>COUNT($BH$23,$BF$29,$BF$35,$BH$41)</f>
        <v>4</v>
      </c>
      <c r="BO24" s="83">
        <f>SUM($BH$23+$BF$29+$BF$35+$BH$41)</f>
        <v>10</v>
      </c>
      <c r="BP24" s="83">
        <f>SUM($AZ$23+$AW$29+$AW$35+$AZ$41)</f>
        <v>12</v>
      </c>
      <c r="BQ24" s="84" t="s">
        <v>12</v>
      </c>
      <c r="BR24" s="83">
        <f>SUM($AW$23+$AZ$29+$AZ$35+$AW$41)</f>
        <v>2</v>
      </c>
      <c r="BS24" s="83">
        <f>SUM(BP24-BR24)</f>
        <v>10</v>
      </c>
      <c r="BT24" s="28"/>
      <c r="BU24" s="28" t="str">
        <f>IF((BV24+BW24)&gt;0,"Mannschaften gleich!",BM24)</f>
        <v>SG Untertürkheim</v>
      </c>
      <c r="BV24" s="29">
        <f>IF(AND(BO24=BO25,BS24=BS25,BP24=BP25),1,0)</f>
        <v>0</v>
      </c>
      <c r="BW24" s="29">
        <f>IF(AND(BO23=BO24,BS23=BS24,BP23=BP24),1,0)</f>
        <v>0</v>
      </c>
      <c r="BX24" s="29"/>
      <c r="BY24" s="29"/>
      <c r="BZ24" s="29"/>
      <c r="CA24" s="29"/>
      <c r="CB24" s="29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</row>
    <row r="25" spans="2:116" s="26" customFormat="1" ht="18" customHeight="1" thickBot="1">
      <c r="B25" s="310">
        <v>2</v>
      </c>
      <c r="C25" s="311"/>
      <c r="D25" s="286">
        <v>6</v>
      </c>
      <c r="E25" s="287"/>
      <c r="F25" s="287"/>
      <c r="G25" s="287"/>
      <c r="H25" s="287"/>
      <c r="I25" s="288"/>
      <c r="J25" s="291">
        <v>0.5625</v>
      </c>
      <c r="K25" s="291"/>
      <c r="L25" s="291"/>
      <c r="M25" s="291"/>
      <c r="N25" s="292"/>
      <c r="O25" s="293" t="str">
        <f>O16</f>
        <v>HJK Helsinki II (FI)</v>
      </c>
      <c r="P25" s="289"/>
      <c r="Q25" s="289"/>
      <c r="R25" s="289"/>
      <c r="S25" s="289"/>
      <c r="T25" s="289"/>
      <c r="U25" s="289"/>
      <c r="V25" s="289"/>
      <c r="W25" s="289"/>
      <c r="X25" s="289"/>
      <c r="Y25" s="289"/>
      <c r="Z25" s="289"/>
      <c r="AA25" s="289"/>
      <c r="AB25" s="289"/>
      <c r="AC25" s="289"/>
      <c r="AD25" s="289"/>
      <c r="AE25" s="59" t="s">
        <v>11</v>
      </c>
      <c r="AF25" s="289" t="str">
        <f>O17</f>
        <v>SC Verl II</v>
      </c>
      <c r="AG25" s="289"/>
      <c r="AH25" s="289"/>
      <c r="AI25" s="289"/>
      <c r="AJ25" s="289"/>
      <c r="AK25" s="289"/>
      <c r="AL25" s="289"/>
      <c r="AM25" s="289"/>
      <c r="AN25" s="289"/>
      <c r="AO25" s="289"/>
      <c r="AP25" s="289"/>
      <c r="AQ25" s="289"/>
      <c r="AR25" s="289"/>
      <c r="AS25" s="289"/>
      <c r="AT25" s="289"/>
      <c r="AU25" s="289"/>
      <c r="AV25" s="290"/>
      <c r="AW25" s="301">
        <v>8</v>
      </c>
      <c r="AX25" s="302"/>
      <c r="AY25" s="59" t="s">
        <v>12</v>
      </c>
      <c r="AZ25" s="302">
        <v>0</v>
      </c>
      <c r="BA25" s="308"/>
      <c r="BB25" s="301"/>
      <c r="BC25" s="307"/>
      <c r="BD25" s="31"/>
      <c r="BE25" s="28"/>
      <c r="BF25" s="81">
        <f>IF(ISBLANK(AW25),"0",IF(AW25&gt;AZ25,3,IF(AW25=AZ25,1,0)))</f>
        <v>3</v>
      </c>
      <c r="BG25" s="81" t="s">
        <v>12</v>
      </c>
      <c r="BH25" s="81">
        <f>IF(ISBLANK(AZ25),"0",IF(AZ25&gt;AW25,3,IF(AZ25=AW25,1,0)))</f>
        <v>0</v>
      </c>
      <c r="BI25" s="28"/>
      <c r="BJ25" s="28"/>
      <c r="BK25" s="28"/>
      <c r="BL25" s="28"/>
      <c r="BM25" s="82" t="str">
        <f>$O$16</f>
        <v>HJK Helsinki II (FI)</v>
      </c>
      <c r="BN25" s="83">
        <f>COUNT($BF$25,$BH$29,$BH$33,$BF$37)</f>
        <v>4</v>
      </c>
      <c r="BO25" s="83">
        <f>SUM($BF$25+$BH$29+$BH$33+$BF$37)</f>
        <v>6</v>
      </c>
      <c r="BP25" s="83">
        <f>SUM($AW$25+$AZ$29+$AZ$33+$AW$37)</f>
        <v>13</v>
      </c>
      <c r="BQ25" s="84" t="s">
        <v>12</v>
      </c>
      <c r="BR25" s="83">
        <f>SUM($AZ$25+$AW$29+$AW$33+$AZ$37)</f>
        <v>4</v>
      </c>
      <c r="BS25" s="83">
        <f>SUM(BP25-BR25)</f>
        <v>9</v>
      </c>
      <c r="BT25" s="28"/>
      <c r="BU25" s="28" t="str">
        <f>IF((BV25+BW25)&gt;0,"Mannschaften gleich!",BM25)</f>
        <v>HJK Helsinki II (FI)</v>
      </c>
      <c r="BV25" s="29">
        <f>IF(AND(BO25=BO26,BS25=BS26,BP25=BP26),1,0)</f>
        <v>0</v>
      </c>
      <c r="BW25" s="29">
        <f>IF(AND(BO24=BO25,BS24=BS25,BP24=BP25),1,0)</f>
        <v>0</v>
      </c>
      <c r="BX25" s="29"/>
      <c r="BY25" s="29"/>
      <c r="BZ25" s="29"/>
      <c r="CA25" s="29"/>
      <c r="CB25" s="29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27"/>
    </row>
    <row r="26" spans="2:116" s="26" customFormat="1" ht="18" customHeight="1" thickBot="1">
      <c r="B26" s="304"/>
      <c r="C26" s="305"/>
      <c r="D26" s="305"/>
      <c r="E26" s="305"/>
      <c r="F26" s="305"/>
      <c r="G26" s="305"/>
      <c r="H26" s="305"/>
      <c r="I26" s="305"/>
      <c r="J26" s="305"/>
      <c r="K26" s="305"/>
      <c r="L26" s="305"/>
      <c r="M26" s="305"/>
      <c r="N26" s="305"/>
      <c r="O26" s="305"/>
      <c r="P26" s="305"/>
      <c r="Q26" s="305"/>
      <c r="R26" s="305"/>
      <c r="S26" s="305"/>
      <c r="T26" s="305"/>
      <c r="U26" s="305"/>
      <c r="V26" s="305"/>
      <c r="W26" s="305"/>
      <c r="X26" s="305"/>
      <c r="Y26" s="305"/>
      <c r="Z26" s="305"/>
      <c r="AA26" s="305"/>
      <c r="AB26" s="305"/>
      <c r="AC26" s="305"/>
      <c r="AD26" s="305"/>
      <c r="AE26" s="305"/>
      <c r="AF26" s="305"/>
      <c r="AG26" s="305"/>
      <c r="AH26" s="305"/>
      <c r="AI26" s="305"/>
      <c r="AJ26" s="305"/>
      <c r="AK26" s="305"/>
      <c r="AL26" s="305"/>
      <c r="AM26" s="305"/>
      <c r="AN26" s="305"/>
      <c r="AO26" s="305"/>
      <c r="AP26" s="305"/>
      <c r="AQ26" s="305"/>
      <c r="AR26" s="305"/>
      <c r="AS26" s="305"/>
      <c r="AT26" s="305"/>
      <c r="AU26" s="305"/>
      <c r="AV26" s="305"/>
      <c r="AW26" s="305"/>
      <c r="AX26" s="305"/>
      <c r="AY26" s="305"/>
      <c r="AZ26" s="305"/>
      <c r="BA26" s="305"/>
      <c r="BB26" s="305"/>
      <c r="BC26" s="306"/>
      <c r="BD26" s="31"/>
      <c r="BE26" s="28"/>
      <c r="BF26" s="81"/>
      <c r="BG26" s="81"/>
      <c r="BH26" s="81"/>
      <c r="BI26" s="28"/>
      <c r="BJ26" s="28"/>
      <c r="BK26" s="28"/>
      <c r="BL26" s="28"/>
      <c r="BM26" s="82" t="str">
        <f>$O$17</f>
        <v>SC Verl II</v>
      </c>
      <c r="BN26" s="83">
        <f>COUNT($BH$25,$BF$31,$BH$35,$BF$39)</f>
        <v>4</v>
      </c>
      <c r="BO26" s="83">
        <f>SUM($BH$25+$BF$31+$BH$35+$BF$39)</f>
        <v>3</v>
      </c>
      <c r="BP26" s="83">
        <f>SUM($AZ$25+$AW$31+$AZ$35+$AW$39)</f>
        <v>2</v>
      </c>
      <c r="BQ26" s="84" t="s">
        <v>12</v>
      </c>
      <c r="BR26" s="83">
        <f>SUM($AW$25+$AZ$31+$AW$35+$AZ$39)</f>
        <v>22</v>
      </c>
      <c r="BS26" s="83">
        <f>SUM(BP26-BR26)</f>
        <v>-20</v>
      </c>
      <c r="BT26" s="28"/>
      <c r="BU26" s="28" t="str">
        <f>IF((BV26+BW26)&gt;0,"Mannschaften gleich!",BM26)</f>
        <v>SC Verl II</v>
      </c>
      <c r="BV26" s="29">
        <f>IF(AND(BO26=BO27,BS26=BS27,BP26=BP27),1,0)</f>
        <v>0</v>
      </c>
      <c r="BW26" s="29">
        <f>IF(AND(BO25=BO26,BS25=BS26,BP25=BP26),1,0)</f>
        <v>0</v>
      </c>
      <c r="BX26" s="29"/>
      <c r="BY26" s="29"/>
      <c r="BZ26" s="29"/>
      <c r="CA26" s="29"/>
      <c r="CB26" s="29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27"/>
    </row>
    <row r="27" spans="2:116" s="26" customFormat="1" ht="18" customHeight="1" thickBot="1">
      <c r="B27" s="310">
        <v>3</v>
      </c>
      <c r="C27" s="311"/>
      <c r="D27" s="286">
        <v>5</v>
      </c>
      <c r="E27" s="287"/>
      <c r="F27" s="287"/>
      <c r="G27" s="287"/>
      <c r="H27" s="287"/>
      <c r="I27" s="288"/>
      <c r="J27" s="291">
        <v>0.5833333333333334</v>
      </c>
      <c r="K27" s="291"/>
      <c r="L27" s="291"/>
      <c r="M27" s="291"/>
      <c r="N27" s="292"/>
      <c r="O27" s="293" t="str">
        <f>O18</f>
        <v>SV Spexard</v>
      </c>
      <c r="P27" s="289"/>
      <c r="Q27" s="289"/>
      <c r="R27" s="289"/>
      <c r="S27" s="289"/>
      <c r="T27" s="289"/>
      <c r="U27" s="289"/>
      <c r="V27" s="289"/>
      <c r="W27" s="289"/>
      <c r="X27" s="289"/>
      <c r="Y27" s="289"/>
      <c r="Z27" s="289"/>
      <c r="AA27" s="289"/>
      <c r="AB27" s="289"/>
      <c r="AC27" s="289"/>
      <c r="AD27" s="289"/>
      <c r="AE27" s="59" t="s">
        <v>11</v>
      </c>
      <c r="AF27" s="289" t="str">
        <f>O14</f>
        <v>MSV Duisburg</v>
      </c>
      <c r="AG27" s="289"/>
      <c r="AH27" s="289"/>
      <c r="AI27" s="289"/>
      <c r="AJ27" s="289"/>
      <c r="AK27" s="289"/>
      <c r="AL27" s="289"/>
      <c r="AM27" s="289"/>
      <c r="AN27" s="289"/>
      <c r="AO27" s="289"/>
      <c r="AP27" s="289"/>
      <c r="AQ27" s="289"/>
      <c r="AR27" s="289"/>
      <c r="AS27" s="289"/>
      <c r="AT27" s="289"/>
      <c r="AU27" s="289"/>
      <c r="AV27" s="290"/>
      <c r="AW27" s="301">
        <v>0</v>
      </c>
      <c r="AX27" s="302"/>
      <c r="AY27" s="59" t="s">
        <v>12</v>
      </c>
      <c r="AZ27" s="302">
        <v>2</v>
      </c>
      <c r="BA27" s="308"/>
      <c r="BB27" s="301"/>
      <c r="BC27" s="307"/>
      <c r="BD27" s="31"/>
      <c r="BE27" s="28"/>
      <c r="BF27" s="81">
        <f>IF(ISBLANK(AW27),"0",IF(AW27&gt;AZ27,3,IF(AW27=AZ27,1,0)))</f>
        <v>0</v>
      </c>
      <c r="BG27" s="81" t="s">
        <v>12</v>
      </c>
      <c r="BH27" s="81">
        <f>IF(ISBLANK(AZ27),"0",IF(AZ27&gt;AW27,3,IF(AZ27=AW27,1,0)))</f>
        <v>3</v>
      </c>
      <c r="BI27" s="28"/>
      <c r="BJ27" s="28"/>
      <c r="BK27" s="28"/>
      <c r="BL27" s="28"/>
      <c r="BM27" s="82" t="str">
        <f>$O$18</f>
        <v>SV Spexard</v>
      </c>
      <c r="BN27" s="83">
        <f>COUNT($BF$27,$BH$31,$BH$37,$BF$41)</f>
        <v>4</v>
      </c>
      <c r="BO27" s="83">
        <f>SUM($BF$27+$BH$31+$BH$37+$BF$41)</f>
        <v>0</v>
      </c>
      <c r="BP27" s="83">
        <f>SUM($AW$27+$AZ$31+$AZ$37+$AW$41)</f>
        <v>0</v>
      </c>
      <c r="BQ27" s="84" t="s">
        <v>12</v>
      </c>
      <c r="BR27" s="83">
        <f>SUM($AZ$27+$AW$31+$AW$37+$AZ$41)</f>
        <v>11</v>
      </c>
      <c r="BS27" s="83">
        <f>SUM(BP27-BR27)</f>
        <v>-11</v>
      </c>
      <c r="BT27" s="28"/>
      <c r="BU27" s="28" t="str">
        <f>IF(BV27&gt;0,"Mannschaften gleich!",BM27)</f>
        <v>SV Spexard</v>
      </c>
      <c r="BV27" s="29">
        <f>IF(AND(BO27=BO26,BS27=BS26,BP27=BP26),1,0)</f>
        <v>0</v>
      </c>
      <c r="BW27" s="29"/>
      <c r="BX27" s="29"/>
      <c r="BY27" s="29"/>
      <c r="BZ27" s="29"/>
      <c r="CA27" s="29"/>
      <c r="CB27" s="29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27"/>
    </row>
    <row r="28" spans="2:116" s="26" customFormat="1" ht="18" customHeight="1" thickBot="1">
      <c r="B28" s="304"/>
      <c r="C28" s="305"/>
      <c r="D28" s="305"/>
      <c r="E28" s="305"/>
      <c r="F28" s="305"/>
      <c r="G28" s="305"/>
      <c r="H28" s="305"/>
      <c r="I28" s="305"/>
      <c r="J28" s="305"/>
      <c r="K28" s="305"/>
      <c r="L28" s="305"/>
      <c r="M28" s="305"/>
      <c r="N28" s="305"/>
      <c r="O28" s="305"/>
      <c r="P28" s="305"/>
      <c r="Q28" s="305"/>
      <c r="R28" s="305"/>
      <c r="S28" s="305"/>
      <c r="T28" s="305"/>
      <c r="U28" s="305"/>
      <c r="V28" s="305"/>
      <c r="W28" s="305"/>
      <c r="X28" s="305"/>
      <c r="Y28" s="305"/>
      <c r="Z28" s="305"/>
      <c r="AA28" s="305"/>
      <c r="AB28" s="305"/>
      <c r="AC28" s="305"/>
      <c r="AD28" s="305"/>
      <c r="AE28" s="305"/>
      <c r="AF28" s="305"/>
      <c r="AG28" s="305"/>
      <c r="AH28" s="305"/>
      <c r="AI28" s="305"/>
      <c r="AJ28" s="305"/>
      <c r="AK28" s="305"/>
      <c r="AL28" s="305"/>
      <c r="AM28" s="305"/>
      <c r="AN28" s="305"/>
      <c r="AO28" s="305"/>
      <c r="AP28" s="305"/>
      <c r="AQ28" s="305"/>
      <c r="AR28" s="305"/>
      <c r="AS28" s="305"/>
      <c r="AT28" s="305"/>
      <c r="AU28" s="305"/>
      <c r="AV28" s="305"/>
      <c r="AW28" s="305"/>
      <c r="AX28" s="305"/>
      <c r="AY28" s="305"/>
      <c r="AZ28" s="305"/>
      <c r="BA28" s="305"/>
      <c r="BB28" s="305"/>
      <c r="BC28" s="306"/>
      <c r="BD28" s="31"/>
      <c r="BE28" s="28"/>
      <c r="BF28" s="81"/>
      <c r="BG28" s="81"/>
      <c r="BH28" s="81"/>
      <c r="BI28" s="28"/>
      <c r="BJ28" s="28"/>
      <c r="BK28" s="28"/>
      <c r="BL28" s="28"/>
      <c r="BM28" s="31"/>
      <c r="BN28" s="31"/>
      <c r="BO28" s="31"/>
      <c r="BP28" s="31"/>
      <c r="BQ28" s="31"/>
      <c r="BR28" s="31"/>
      <c r="BS28" s="31"/>
      <c r="BT28" s="28"/>
      <c r="BU28" s="28"/>
      <c r="BV28" s="29"/>
      <c r="BW28" s="29"/>
      <c r="BX28" s="29"/>
      <c r="BY28" s="29"/>
      <c r="BZ28" s="29"/>
      <c r="CA28" s="29"/>
      <c r="CB28" s="29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27"/>
    </row>
    <row r="29" spans="2:116" s="26" customFormat="1" ht="18" customHeight="1" thickBot="1">
      <c r="B29" s="310">
        <v>4</v>
      </c>
      <c r="C29" s="311"/>
      <c r="D29" s="286">
        <v>6</v>
      </c>
      <c r="E29" s="287"/>
      <c r="F29" s="287"/>
      <c r="G29" s="287"/>
      <c r="H29" s="287"/>
      <c r="I29" s="288"/>
      <c r="J29" s="291">
        <v>0.5833333333333334</v>
      </c>
      <c r="K29" s="291"/>
      <c r="L29" s="291"/>
      <c r="M29" s="291"/>
      <c r="N29" s="292"/>
      <c r="O29" s="293" t="str">
        <f>O15</f>
        <v>SG Untertürkheim</v>
      </c>
      <c r="P29" s="289"/>
      <c r="Q29" s="289"/>
      <c r="R29" s="289"/>
      <c r="S29" s="289"/>
      <c r="T29" s="289"/>
      <c r="U29" s="289"/>
      <c r="V29" s="289"/>
      <c r="W29" s="289"/>
      <c r="X29" s="289"/>
      <c r="Y29" s="289"/>
      <c r="Z29" s="289"/>
      <c r="AA29" s="289"/>
      <c r="AB29" s="289"/>
      <c r="AC29" s="289"/>
      <c r="AD29" s="289"/>
      <c r="AE29" s="59" t="s">
        <v>11</v>
      </c>
      <c r="AF29" s="289" t="str">
        <f>O16</f>
        <v>HJK Helsinki II (FI)</v>
      </c>
      <c r="AG29" s="289"/>
      <c r="AH29" s="289"/>
      <c r="AI29" s="289"/>
      <c r="AJ29" s="289"/>
      <c r="AK29" s="289"/>
      <c r="AL29" s="289"/>
      <c r="AM29" s="289"/>
      <c r="AN29" s="289"/>
      <c r="AO29" s="289"/>
      <c r="AP29" s="289"/>
      <c r="AQ29" s="289"/>
      <c r="AR29" s="289"/>
      <c r="AS29" s="289"/>
      <c r="AT29" s="289"/>
      <c r="AU29" s="289"/>
      <c r="AV29" s="290"/>
      <c r="AW29" s="301">
        <v>3</v>
      </c>
      <c r="AX29" s="302"/>
      <c r="AY29" s="59" t="s">
        <v>12</v>
      </c>
      <c r="AZ29" s="302">
        <v>2</v>
      </c>
      <c r="BA29" s="308"/>
      <c r="BB29" s="301"/>
      <c r="BC29" s="307"/>
      <c r="BD29" s="31"/>
      <c r="BE29" s="28"/>
      <c r="BF29" s="81">
        <f>IF(ISBLANK(AW29),"0",IF(AW29&gt;AZ29,3,IF(AW29=AZ29,1,0)))</f>
        <v>3</v>
      </c>
      <c r="BG29" s="81" t="s">
        <v>12</v>
      </c>
      <c r="BH29" s="81">
        <f>IF(ISBLANK(AZ29),"0",IF(AZ29&gt;AW29,3,IF(AZ29=AW29,1,0)))</f>
        <v>0</v>
      </c>
      <c r="BI29" s="28"/>
      <c r="BJ29" s="28"/>
      <c r="BK29" s="28"/>
      <c r="BL29" s="28"/>
      <c r="BM29" s="31"/>
      <c r="BN29" s="31"/>
      <c r="BO29" s="31"/>
      <c r="BP29" s="31"/>
      <c r="BQ29" s="31"/>
      <c r="BR29" s="31"/>
      <c r="BS29" s="31"/>
      <c r="BT29" s="28"/>
      <c r="BU29" s="28"/>
      <c r="BV29" s="29"/>
      <c r="BW29" s="29"/>
      <c r="BX29" s="29"/>
      <c r="BY29" s="29"/>
      <c r="BZ29" s="29"/>
      <c r="CA29" s="29"/>
      <c r="CB29" s="29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27"/>
    </row>
    <row r="30" spans="2:116" s="26" customFormat="1" ht="18" customHeight="1" thickBot="1">
      <c r="B30" s="304"/>
      <c r="C30" s="305"/>
      <c r="D30" s="305"/>
      <c r="E30" s="305"/>
      <c r="F30" s="305"/>
      <c r="G30" s="305"/>
      <c r="H30" s="305"/>
      <c r="I30" s="305"/>
      <c r="J30" s="305"/>
      <c r="K30" s="305"/>
      <c r="L30" s="305"/>
      <c r="M30" s="305"/>
      <c r="N30" s="305"/>
      <c r="O30" s="305"/>
      <c r="P30" s="305"/>
      <c r="Q30" s="305"/>
      <c r="R30" s="305"/>
      <c r="S30" s="305"/>
      <c r="T30" s="305"/>
      <c r="U30" s="305"/>
      <c r="V30" s="305"/>
      <c r="W30" s="305"/>
      <c r="X30" s="305"/>
      <c r="Y30" s="305"/>
      <c r="Z30" s="305"/>
      <c r="AA30" s="305"/>
      <c r="AB30" s="305"/>
      <c r="AC30" s="305"/>
      <c r="AD30" s="305"/>
      <c r="AE30" s="305"/>
      <c r="AF30" s="305"/>
      <c r="AG30" s="305"/>
      <c r="AH30" s="305"/>
      <c r="AI30" s="305"/>
      <c r="AJ30" s="305"/>
      <c r="AK30" s="305"/>
      <c r="AL30" s="305"/>
      <c r="AM30" s="305"/>
      <c r="AN30" s="305"/>
      <c r="AO30" s="305"/>
      <c r="AP30" s="305"/>
      <c r="AQ30" s="305"/>
      <c r="AR30" s="305"/>
      <c r="AS30" s="305"/>
      <c r="AT30" s="305"/>
      <c r="AU30" s="305"/>
      <c r="AV30" s="305"/>
      <c r="AW30" s="305"/>
      <c r="AX30" s="305"/>
      <c r="AY30" s="305"/>
      <c r="AZ30" s="305"/>
      <c r="BA30" s="305"/>
      <c r="BB30" s="305"/>
      <c r="BC30" s="306"/>
      <c r="BD30" s="31"/>
      <c r="BE30" s="28"/>
      <c r="BF30" s="81"/>
      <c r="BG30" s="81"/>
      <c r="BH30" s="81"/>
      <c r="BI30" s="28"/>
      <c r="BJ30" s="28"/>
      <c r="BK30" s="28"/>
      <c r="BL30" s="28"/>
      <c r="BM30" s="31"/>
      <c r="BN30" s="31"/>
      <c r="BO30" s="31"/>
      <c r="BP30" s="31"/>
      <c r="BQ30" s="31"/>
      <c r="BR30" s="31"/>
      <c r="BS30" s="31"/>
      <c r="BT30" s="28"/>
      <c r="BU30" s="28"/>
      <c r="BV30" s="29"/>
      <c r="BW30" s="29"/>
      <c r="BX30" s="29"/>
      <c r="BY30" s="29"/>
      <c r="BZ30" s="29"/>
      <c r="CA30" s="29"/>
      <c r="CB30" s="29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27"/>
    </row>
    <row r="31" spans="2:116" s="26" customFormat="1" ht="18" customHeight="1" thickBot="1">
      <c r="B31" s="310">
        <v>5</v>
      </c>
      <c r="C31" s="311"/>
      <c r="D31" s="286">
        <v>5</v>
      </c>
      <c r="E31" s="287"/>
      <c r="F31" s="287"/>
      <c r="G31" s="287"/>
      <c r="H31" s="287"/>
      <c r="I31" s="288"/>
      <c r="J31" s="291">
        <v>0.6041666666666666</v>
      </c>
      <c r="K31" s="291"/>
      <c r="L31" s="291"/>
      <c r="M31" s="291"/>
      <c r="N31" s="292"/>
      <c r="O31" s="293" t="str">
        <f>O17</f>
        <v>SC Verl II</v>
      </c>
      <c r="P31" s="289"/>
      <c r="Q31" s="289"/>
      <c r="R31" s="289"/>
      <c r="S31" s="289"/>
      <c r="T31" s="289"/>
      <c r="U31" s="289"/>
      <c r="V31" s="289"/>
      <c r="W31" s="289"/>
      <c r="X31" s="289"/>
      <c r="Y31" s="289"/>
      <c r="Z31" s="289"/>
      <c r="AA31" s="289"/>
      <c r="AB31" s="289"/>
      <c r="AC31" s="289"/>
      <c r="AD31" s="289"/>
      <c r="AE31" s="59" t="s">
        <v>11</v>
      </c>
      <c r="AF31" s="289" t="str">
        <f>O18</f>
        <v>SV Spexard</v>
      </c>
      <c r="AG31" s="289"/>
      <c r="AH31" s="289"/>
      <c r="AI31" s="289"/>
      <c r="AJ31" s="289"/>
      <c r="AK31" s="289"/>
      <c r="AL31" s="289"/>
      <c r="AM31" s="289"/>
      <c r="AN31" s="289"/>
      <c r="AO31" s="289"/>
      <c r="AP31" s="289"/>
      <c r="AQ31" s="289"/>
      <c r="AR31" s="289"/>
      <c r="AS31" s="289"/>
      <c r="AT31" s="289"/>
      <c r="AU31" s="289"/>
      <c r="AV31" s="290"/>
      <c r="AW31" s="301">
        <v>2</v>
      </c>
      <c r="AX31" s="302"/>
      <c r="AY31" s="59" t="s">
        <v>12</v>
      </c>
      <c r="AZ31" s="302">
        <v>0</v>
      </c>
      <c r="BA31" s="308"/>
      <c r="BB31" s="301"/>
      <c r="BC31" s="307"/>
      <c r="BD31" s="31"/>
      <c r="BE31" s="28"/>
      <c r="BF31" s="81">
        <f>IF(ISBLANK(AW31),"0",IF(AW31&gt;AZ31,3,IF(AW31=AZ31,1,0)))</f>
        <v>3</v>
      </c>
      <c r="BG31" s="81" t="s">
        <v>12</v>
      </c>
      <c r="BH31" s="81">
        <f>IF(ISBLANK(AZ31),"0",IF(AZ31&gt;AW31,3,IF(AZ31=AW31,1,0)))</f>
        <v>0</v>
      </c>
      <c r="BI31" s="28"/>
      <c r="BJ31" s="28"/>
      <c r="BK31" s="28"/>
      <c r="BL31" s="28"/>
      <c r="BM31" s="31"/>
      <c r="BN31" s="31"/>
      <c r="BO31" s="31"/>
      <c r="BP31" s="31"/>
      <c r="BQ31" s="31"/>
      <c r="BR31" s="31"/>
      <c r="BS31" s="31"/>
      <c r="BT31" s="28"/>
      <c r="BU31" s="28"/>
      <c r="BV31" s="29"/>
      <c r="BW31" s="29"/>
      <c r="BX31" s="29"/>
      <c r="BY31" s="29"/>
      <c r="BZ31" s="29"/>
      <c r="CA31" s="29"/>
      <c r="CB31" s="29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27"/>
    </row>
    <row r="32" spans="2:116" s="26" customFormat="1" ht="18" customHeight="1" thickBot="1">
      <c r="B32" s="304"/>
      <c r="C32" s="305"/>
      <c r="D32" s="305"/>
      <c r="E32" s="305"/>
      <c r="F32" s="305"/>
      <c r="G32" s="305"/>
      <c r="H32" s="305"/>
      <c r="I32" s="305"/>
      <c r="J32" s="305"/>
      <c r="K32" s="305"/>
      <c r="L32" s="305"/>
      <c r="M32" s="305"/>
      <c r="N32" s="305"/>
      <c r="O32" s="305"/>
      <c r="P32" s="305"/>
      <c r="Q32" s="305"/>
      <c r="R32" s="305"/>
      <c r="S32" s="305"/>
      <c r="T32" s="305"/>
      <c r="U32" s="305"/>
      <c r="V32" s="305"/>
      <c r="W32" s="305"/>
      <c r="X32" s="305"/>
      <c r="Y32" s="305"/>
      <c r="Z32" s="305"/>
      <c r="AA32" s="305"/>
      <c r="AB32" s="305"/>
      <c r="AC32" s="305"/>
      <c r="AD32" s="305"/>
      <c r="AE32" s="305"/>
      <c r="AF32" s="305"/>
      <c r="AG32" s="305"/>
      <c r="AH32" s="305"/>
      <c r="AI32" s="305"/>
      <c r="AJ32" s="305"/>
      <c r="AK32" s="305"/>
      <c r="AL32" s="305"/>
      <c r="AM32" s="305"/>
      <c r="AN32" s="305"/>
      <c r="AO32" s="305"/>
      <c r="AP32" s="305"/>
      <c r="AQ32" s="305"/>
      <c r="AR32" s="305"/>
      <c r="AS32" s="305"/>
      <c r="AT32" s="305"/>
      <c r="AU32" s="305"/>
      <c r="AV32" s="305"/>
      <c r="AW32" s="305"/>
      <c r="AX32" s="305"/>
      <c r="AY32" s="305"/>
      <c r="AZ32" s="305"/>
      <c r="BA32" s="305"/>
      <c r="BB32" s="305"/>
      <c r="BC32" s="306"/>
      <c r="BD32" s="31"/>
      <c r="BE32" s="28"/>
      <c r="BF32" s="81"/>
      <c r="BG32" s="81"/>
      <c r="BH32" s="81"/>
      <c r="BI32" s="28"/>
      <c r="BJ32" s="28"/>
      <c r="BK32" s="28"/>
      <c r="BL32" s="28"/>
      <c r="BM32" s="31"/>
      <c r="BN32" s="31"/>
      <c r="BO32" s="31"/>
      <c r="BP32" s="31"/>
      <c r="BQ32" s="31"/>
      <c r="BR32" s="31"/>
      <c r="BS32" s="31"/>
      <c r="BT32" s="28"/>
      <c r="BU32" s="28"/>
      <c r="BV32" s="29"/>
      <c r="BW32" s="29"/>
      <c r="BX32" s="29"/>
      <c r="BY32" s="29"/>
      <c r="BZ32" s="29"/>
      <c r="CA32" s="29"/>
      <c r="CB32" s="29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27"/>
    </row>
    <row r="33" spans="2:116" s="26" customFormat="1" ht="18" customHeight="1" thickBot="1">
      <c r="B33" s="310">
        <v>6</v>
      </c>
      <c r="C33" s="311"/>
      <c r="D33" s="286">
        <v>6</v>
      </c>
      <c r="E33" s="287"/>
      <c r="F33" s="287"/>
      <c r="G33" s="287"/>
      <c r="H33" s="287"/>
      <c r="I33" s="288"/>
      <c r="J33" s="291">
        <v>0.6041666666666666</v>
      </c>
      <c r="K33" s="291"/>
      <c r="L33" s="291"/>
      <c r="M33" s="291"/>
      <c r="N33" s="292"/>
      <c r="O33" s="293" t="str">
        <f>O14</f>
        <v>MSV Duisburg</v>
      </c>
      <c r="P33" s="289"/>
      <c r="Q33" s="289"/>
      <c r="R33" s="289"/>
      <c r="S33" s="289"/>
      <c r="T33" s="289"/>
      <c r="U33" s="289"/>
      <c r="V33" s="289"/>
      <c r="W33" s="289"/>
      <c r="X33" s="289"/>
      <c r="Y33" s="289"/>
      <c r="Z33" s="289"/>
      <c r="AA33" s="289"/>
      <c r="AB33" s="289"/>
      <c r="AC33" s="289"/>
      <c r="AD33" s="289"/>
      <c r="AE33" s="59" t="s">
        <v>11</v>
      </c>
      <c r="AF33" s="289" t="str">
        <f>O16</f>
        <v>HJK Helsinki II (FI)</v>
      </c>
      <c r="AG33" s="289"/>
      <c r="AH33" s="289"/>
      <c r="AI33" s="289"/>
      <c r="AJ33" s="289"/>
      <c r="AK33" s="289"/>
      <c r="AL33" s="289"/>
      <c r="AM33" s="289"/>
      <c r="AN33" s="289"/>
      <c r="AO33" s="289"/>
      <c r="AP33" s="289"/>
      <c r="AQ33" s="289"/>
      <c r="AR33" s="289"/>
      <c r="AS33" s="289"/>
      <c r="AT33" s="289"/>
      <c r="AU33" s="289"/>
      <c r="AV33" s="290"/>
      <c r="AW33" s="301">
        <v>1</v>
      </c>
      <c r="AX33" s="302"/>
      <c r="AY33" s="59" t="s">
        <v>12</v>
      </c>
      <c r="AZ33" s="302">
        <v>0</v>
      </c>
      <c r="BA33" s="308"/>
      <c r="BB33" s="301"/>
      <c r="BC33" s="307"/>
      <c r="BD33" s="31"/>
      <c r="BE33" s="28"/>
      <c r="BF33" s="81">
        <f>IF(ISBLANK(AW33),"0",IF(AW33&gt;AZ33,3,IF(AW33=AZ33,1,0)))</f>
        <v>3</v>
      </c>
      <c r="BG33" s="81" t="s">
        <v>12</v>
      </c>
      <c r="BH33" s="81">
        <f>IF(ISBLANK(AZ33),"0",IF(AZ33&gt;AW33,3,IF(AZ33=AW33,1,0)))</f>
        <v>0</v>
      </c>
      <c r="BI33" s="28"/>
      <c r="BJ33" s="28"/>
      <c r="BK33" s="3"/>
      <c r="BL33" s="3"/>
      <c r="BM33" s="3"/>
      <c r="BN33" s="3"/>
      <c r="BO33" s="3"/>
      <c r="BP33" s="3"/>
      <c r="BQ33" s="3"/>
      <c r="BR33" s="3"/>
      <c r="BS33" s="3"/>
      <c r="BT33" s="28"/>
      <c r="BU33" s="28"/>
      <c r="BV33" s="29"/>
      <c r="BW33" s="29"/>
      <c r="BX33" s="29"/>
      <c r="BY33" s="29"/>
      <c r="BZ33" s="29"/>
      <c r="CA33" s="29"/>
      <c r="CB33" s="29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27"/>
    </row>
    <row r="34" spans="2:116" s="26" customFormat="1" ht="18" customHeight="1" thickBot="1">
      <c r="B34" s="304"/>
      <c r="C34" s="305"/>
      <c r="D34" s="305"/>
      <c r="E34" s="305"/>
      <c r="F34" s="305"/>
      <c r="G34" s="305"/>
      <c r="H34" s="305"/>
      <c r="I34" s="305"/>
      <c r="J34" s="305"/>
      <c r="K34" s="305"/>
      <c r="L34" s="305"/>
      <c r="M34" s="305"/>
      <c r="N34" s="305"/>
      <c r="O34" s="305"/>
      <c r="P34" s="305"/>
      <c r="Q34" s="305"/>
      <c r="R34" s="305"/>
      <c r="S34" s="305"/>
      <c r="T34" s="305"/>
      <c r="U34" s="305"/>
      <c r="V34" s="305"/>
      <c r="W34" s="305"/>
      <c r="X34" s="305"/>
      <c r="Y34" s="305"/>
      <c r="Z34" s="305"/>
      <c r="AA34" s="305"/>
      <c r="AB34" s="305"/>
      <c r="AC34" s="305"/>
      <c r="AD34" s="305"/>
      <c r="AE34" s="305"/>
      <c r="AF34" s="305"/>
      <c r="AG34" s="305"/>
      <c r="AH34" s="305"/>
      <c r="AI34" s="305"/>
      <c r="AJ34" s="305"/>
      <c r="AK34" s="305"/>
      <c r="AL34" s="305"/>
      <c r="AM34" s="305"/>
      <c r="AN34" s="305"/>
      <c r="AO34" s="305"/>
      <c r="AP34" s="305"/>
      <c r="AQ34" s="305"/>
      <c r="AR34" s="305"/>
      <c r="AS34" s="305"/>
      <c r="AT34" s="305"/>
      <c r="AU34" s="305"/>
      <c r="AV34" s="305"/>
      <c r="AW34" s="305"/>
      <c r="AX34" s="305"/>
      <c r="AY34" s="305"/>
      <c r="AZ34" s="305"/>
      <c r="BA34" s="305"/>
      <c r="BB34" s="305"/>
      <c r="BC34" s="306"/>
      <c r="BD34" s="31"/>
      <c r="BE34" s="28"/>
      <c r="BF34" s="81"/>
      <c r="BG34" s="81"/>
      <c r="BH34" s="81"/>
      <c r="BI34" s="28"/>
      <c r="BJ34" s="28"/>
      <c r="BK34" s="3"/>
      <c r="BL34" s="3"/>
      <c r="BM34" s="3"/>
      <c r="BN34" s="3"/>
      <c r="BO34" s="3"/>
      <c r="BP34" s="3"/>
      <c r="BQ34" s="3"/>
      <c r="BR34" s="3"/>
      <c r="BS34" s="3"/>
      <c r="BT34" s="28"/>
      <c r="BU34" s="28"/>
      <c r="BV34" s="29"/>
      <c r="BW34" s="29"/>
      <c r="BX34" s="29"/>
      <c r="BY34" s="29"/>
      <c r="BZ34" s="29"/>
      <c r="CA34" s="29"/>
      <c r="CB34" s="29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27"/>
    </row>
    <row r="35" spans="2:116" s="26" customFormat="1" ht="18" customHeight="1" thickBot="1">
      <c r="B35" s="310">
        <v>7</v>
      </c>
      <c r="C35" s="311"/>
      <c r="D35" s="286">
        <v>5</v>
      </c>
      <c r="E35" s="287"/>
      <c r="F35" s="287"/>
      <c r="G35" s="287"/>
      <c r="H35" s="287"/>
      <c r="I35" s="288"/>
      <c r="J35" s="291">
        <v>0.625</v>
      </c>
      <c r="K35" s="291"/>
      <c r="L35" s="291"/>
      <c r="M35" s="291"/>
      <c r="N35" s="292"/>
      <c r="O35" s="293" t="str">
        <f>O15</f>
        <v>SG Untertürkheim</v>
      </c>
      <c r="P35" s="289"/>
      <c r="Q35" s="289"/>
      <c r="R35" s="289"/>
      <c r="S35" s="289"/>
      <c r="T35" s="289"/>
      <c r="U35" s="289"/>
      <c r="V35" s="289"/>
      <c r="W35" s="289"/>
      <c r="X35" s="289"/>
      <c r="Y35" s="289"/>
      <c r="Z35" s="289"/>
      <c r="AA35" s="289"/>
      <c r="AB35" s="289"/>
      <c r="AC35" s="289"/>
      <c r="AD35" s="289"/>
      <c r="AE35" s="59" t="s">
        <v>11</v>
      </c>
      <c r="AF35" s="289" t="str">
        <f>O17</f>
        <v>SC Verl II</v>
      </c>
      <c r="AG35" s="289"/>
      <c r="AH35" s="289"/>
      <c r="AI35" s="289"/>
      <c r="AJ35" s="289"/>
      <c r="AK35" s="289"/>
      <c r="AL35" s="289"/>
      <c r="AM35" s="289"/>
      <c r="AN35" s="289"/>
      <c r="AO35" s="289"/>
      <c r="AP35" s="289"/>
      <c r="AQ35" s="289"/>
      <c r="AR35" s="289"/>
      <c r="AS35" s="289"/>
      <c r="AT35" s="289"/>
      <c r="AU35" s="289"/>
      <c r="AV35" s="290"/>
      <c r="AW35" s="301">
        <v>5</v>
      </c>
      <c r="AX35" s="302"/>
      <c r="AY35" s="59" t="s">
        <v>12</v>
      </c>
      <c r="AZ35" s="302">
        <v>0</v>
      </c>
      <c r="BA35" s="308"/>
      <c r="BB35" s="301"/>
      <c r="BC35" s="307"/>
      <c r="BD35" s="138"/>
      <c r="BE35" s="28"/>
      <c r="BF35" s="81">
        <f>IF(ISBLANK(AW35),"0",IF(AW35&gt;AZ35,3,IF(AW35=AZ35,1,0)))</f>
        <v>3</v>
      </c>
      <c r="BG35" s="81" t="s">
        <v>12</v>
      </c>
      <c r="BH35" s="81">
        <f>IF(ISBLANK(AZ35),"0",IF(AZ35&gt;AW35,3,IF(AZ35=AW35,1,0)))</f>
        <v>0</v>
      </c>
      <c r="BI35" s="28"/>
      <c r="BJ35" s="28"/>
      <c r="BK35" s="86"/>
      <c r="BL35" s="86"/>
      <c r="BM35" s="31"/>
      <c r="BN35" s="31"/>
      <c r="BO35" s="31"/>
      <c r="BP35" s="31"/>
      <c r="BQ35" s="31"/>
      <c r="BR35" s="31"/>
      <c r="BS35" s="83"/>
      <c r="BT35" s="28"/>
      <c r="BU35" s="28"/>
      <c r="BV35" s="29"/>
      <c r="BW35" s="29"/>
      <c r="BX35" s="29"/>
      <c r="BY35" s="29"/>
      <c r="BZ35" s="29"/>
      <c r="CA35" s="29"/>
      <c r="CB35" s="29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27"/>
    </row>
    <row r="36" spans="2:116" s="26" customFormat="1" ht="18" customHeight="1" thickBot="1">
      <c r="B36" s="304"/>
      <c r="C36" s="305"/>
      <c r="D36" s="305"/>
      <c r="E36" s="305"/>
      <c r="F36" s="305"/>
      <c r="G36" s="305"/>
      <c r="H36" s="305"/>
      <c r="I36" s="305"/>
      <c r="J36" s="305"/>
      <c r="K36" s="305"/>
      <c r="L36" s="305"/>
      <c r="M36" s="305"/>
      <c r="N36" s="305"/>
      <c r="O36" s="305"/>
      <c r="P36" s="305"/>
      <c r="Q36" s="305"/>
      <c r="R36" s="305"/>
      <c r="S36" s="305"/>
      <c r="T36" s="305"/>
      <c r="U36" s="305"/>
      <c r="V36" s="305"/>
      <c r="W36" s="305"/>
      <c r="X36" s="305"/>
      <c r="Y36" s="305"/>
      <c r="Z36" s="305"/>
      <c r="AA36" s="305"/>
      <c r="AB36" s="305"/>
      <c r="AC36" s="305"/>
      <c r="AD36" s="305"/>
      <c r="AE36" s="305"/>
      <c r="AF36" s="305"/>
      <c r="AG36" s="305"/>
      <c r="AH36" s="305"/>
      <c r="AI36" s="305"/>
      <c r="AJ36" s="305"/>
      <c r="AK36" s="305"/>
      <c r="AL36" s="305"/>
      <c r="AM36" s="305"/>
      <c r="AN36" s="305"/>
      <c r="AO36" s="305"/>
      <c r="AP36" s="305"/>
      <c r="AQ36" s="305"/>
      <c r="AR36" s="305"/>
      <c r="AS36" s="305"/>
      <c r="AT36" s="305"/>
      <c r="AU36" s="305"/>
      <c r="AV36" s="305"/>
      <c r="AW36" s="305"/>
      <c r="AX36" s="305"/>
      <c r="AY36" s="305"/>
      <c r="AZ36" s="305"/>
      <c r="BA36" s="305"/>
      <c r="BB36" s="305"/>
      <c r="BC36" s="306"/>
      <c r="BD36" s="138"/>
      <c r="BE36" s="28"/>
      <c r="BF36" s="81"/>
      <c r="BG36" s="81"/>
      <c r="BH36" s="81"/>
      <c r="BI36" s="28"/>
      <c r="BJ36" s="28"/>
      <c r="BK36" s="86"/>
      <c r="BL36" s="86"/>
      <c r="BM36" s="31"/>
      <c r="BN36" s="31"/>
      <c r="BO36" s="31"/>
      <c r="BP36" s="31"/>
      <c r="BQ36" s="31"/>
      <c r="BR36" s="31"/>
      <c r="BS36" s="83"/>
      <c r="BT36" s="28"/>
      <c r="BU36" s="28"/>
      <c r="BV36" s="29"/>
      <c r="BW36" s="29"/>
      <c r="BX36" s="29"/>
      <c r="BY36" s="29"/>
      <c r="BZ36" s="29"/>
      <c r="CA36" s="29"/>
      <c r="CB36" s="29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27"/>
    </row>
    <row r="37" spans="2:116" s="26" customFormat="1" ht="18" customHeight="1" thickBot="1">
      <c r="B37" s="310">
        <v>8</v>
      </c>
      <c r="C37" s="311"/>
      <c r="D37" s="286">
        <v>6</v>
      </c>
      <c r="E37" s="287"/>
      <c r="F37" s="287"/>
      <c r="G37" s="287"/>
      <c r="H37" s="287"/>
      <c r="I37" s="288"/>
      <c r="J37" s="291">
        <v>0.625</v>
      </c>
      <c r="K37" s="291"/>
      <c r="L37" s="291"/>
      <c r="M37" s="291"/>
      <c r="N37" s="292"/>
      <c r="O37" s="293" t="str">
        <f>O16</f>
        <v>HJK Helsinki II (FI)</v>
      </c>
      <c r="P37" s="289"/>
      <c r="Q37" s="289"/>
      <c r="R37" s="289"/>
      <c r="S37" s="289"/>
      <c r="T37" s="289"/>
      <c r="U37" s="289"/>
      <c r="V37" s="289"/>
      <c r="W37" s="289"/>
      <c r="X37" s="289"/>
      <c r="Y37" s="289"/>
      <c r="Z37" s="289"/>
      <c r="AA37" s="289"/>
      <c r="AB37" s="289"/>
      <c r="AC37" s="289"/>
      <c r="AD37" s="289"/>
      <c r="AE37" s="59" t="s">
        <v>11</v>
      </c>
      <c r="AF37" s="289" t="str">
        <f>O18</f>
        <v>SV Spexard</v>
      </c>
      <c r="AG37" s="289"/>
      <c r="AH37" s="289"/>
      <c r="AI37" s="289"/>
      <c r="AJ37" s="289"/>
      <c r="AK37" s="289"/>
      <c r="AL37" s="289"/>
      <c r="AM37" s="289"/>
      <c r="AN37" s="289"/>
      <c r="AO37" s="289"/>
      <c r="AP37" s="289"/>
      <c r="AQ37" s="289"/>
      <c r="AR37" s="289"/>
      <c r="AS37" s="289"/>
      <c r="AT37" s="289"/>
      <c r="AU37" s="289"/>
      <c r="AV37" s="290"/>
      <c r="AW37" s="301">
        <v>3</v>
      </c>
      <c r="AX37" s="302"/>
      <c r="AY37" s="59" t="s">
        <v>12</v>
      </c>
      <c r="AZ37" s="302">
        <v>0</v>
      </c>
      <c r="BA37" s="308"/>
      <c r="BB37" s="301"/>
      <c r="BC37" s="307"/>
      <c r="BD37" s="138"/>
      <c r="BE37" s="28"/>
      <c r="BF37" s="81">
        <f>IF(ISBLANK(AW37),"0",IF(AW37&gt;AZ37,3,IF(AW37=AZ37,1,0)))</f>
        <v>3</v>
      </c>
      <c r="BG37" s="81" t="s">
        <v>12</v>
      </c>
      <c r="BH37" s="81">
        <f>IF(ISBLANK(AZ37),"0",IF(AZ37&gt;AW37,3,IF(AZ37=AW37,1,0)))</f>
        <v>0</v>
      </c>
      <c r="BI37" s="28"/>
      <c r="BJ37" s="28"/>
      <c r="BK37" s="86"/>
      <c r="BL37" s="86"/>
      <c r="BM37" s="31"/>
      <c r="BN37" s="31"/>
      <c r="BO37" s="31"/>
      <c r="BP37" s="31"/>
      <c r="BQ37" s="31"/>
      <c r="BR37" s="31"/>
      <c r="BS37" s="83"/>
      <c r="BT37" s="28"/>
      <c r="BU37" s="28"/>
      <c r="BV37" s="29"/>
      <c r="BW37" s="29"/>
      <c r="BX37" s="29"/>
      <c r="BY37" s="29"/>
      <c r="BZ37" s="29"/>
      <c r="CA37" s="29"/>
      <c r="CB37" s="29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27"/>
    </row>
    <row r="38" spans="2:116" s="26" customFormat="1" ht="18" customHeight="1" thickBot="1">
      <c r="B38" s="304"/>
      <c r="C38" s="305"/>
      <c r="D38" s="305"/>
      <c r="E38" s="305"/>
      <c r="F38" s="305"/>
      <c r="G38" s="305"/>
      <c r="H38" s="305"/>
      <c r="I38" s="305"/>
      <c r="J38" s="305"/>
      <c r="K38" s="305"/>
      <c r="L38" s="305"/>
      <c r="M38" s="305"/>
      <c r="N38" s="305"/>
      <c r="O38" s="305"/>
      <c r="P38" s="305"/>
      <c r="Q38" s="305"/>
      <c r="R38" s="305"/>
      <c r="S38" s="305"/>
      <c r="T38" s="305"/>
      <c r="U38" s="305"/>
      <c r="V38" s="305"/>
      <c r="W38" s="305"/>
      <c r="X38" s="305"/>
      <c r="Y38" s="305"/>
      <c r="Z38" s="305"/>
      <c r="AA38" s="305"/>
      <c r="AB38" s="305"/>
      <c r="AC38" s="305"/>
      <c r="AD38" s="305"/>
      <c r="AE38" s="305"/>
      <c r="AF38" s="305"/>
      <c r="AG38" s="305"/>
      <c r="AH38" s="305"/>
      <c r="AI38" s="305"/>
      <c r="AJ38" s="305"/>
      <c r="AK38" s="305"/>
      <c r="AL38" s="305"/>
      <c r="AM38" s="305"/>
      <c r="AN38" s="305"/>
      <c r="AO38" s="305"/>
      <c r="AP38" s="305"/>
      <c r="AQ38" s="305"/>
      <c r="AR38" s="305"/>
      <c r="AS38" s="305"/>
      <c r="AT38" s="305"/>
      <c r="AU38" s="305"/>
      <c r="AV38" s="305"/>
      <c r="AW38" s="305"/>
      <c r="AX38" s="305"/>
      <c r="AY38" s="305"/>
      <c r="AZ38" s="305"/>
      <c r="BA38" s="305"/>
      <c r="BB38" s="305"/>
      <c r="BC38" s="306"/>
      <c r="BD38" s="138"/>
      <c r="BE38" s="28"/>
      <c r="BF38" s="81"/>
      <c r="BG38" s="81"/>
      <c r="BH38" s="81"/>
      <c r="BI38" s="28"/>
      <c r="BJ38" s="28"/>
      <c r="BK38" s="86"/>
      <c r="BL38" s="86"/>
      <c r="BM38" s="31"/>
      <c r="BN38" s="31"/>
      <c r="BO38" s="31"/>
      <c r="BP38" s="31"/>
      <c r="BQ38" s="31"/>
      <c r="BR38" s="31"/>
      <c r="BS38" s="83"/>
      <c r="BT38" s="28"/>
      <c r="BU38" s="28"/>
      <c r="BV38" s="29"/>
      <c r="BW38" s="29"/>
      <c r="BX38" s="29"/>
      <c r="BY38" s="29"/>
      <c r="BZ38" s="29"/>
      <c r="CA38" s="29"/>
      <c r="CB38" s="29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27"/>
    </row>
    <row r="39" spans="2:116" s="26" customFormat="1" ht="18" customHeight="1" thickBot="1">
      <c r="B39" s="310">
        <v>9</v>
      </c>
      <c r="C39" s="311"/>
      <c r="D39" s="286">
        <v>5</v>
      </c>
      <c r="E39" s="287"/>
      <c r="F39" s="287"/>
      <c r="G39" s="287"/>
      <c r="H39" s="287"/>
      <c r="I39" s="288"/>
      <c r="J39" s="291">
        <v>0.6458333333333334</v>
      </c>
      <c r="K39" s="291"/>
      <c r="L39" s="291"/>
      <c r="M39" s="291"/>
      <c r="N39" s="292"/>
      <c r="O39" s="293" t="str">
        <f>O17</f>
        <v>SC Verl II</v>
      </c>
      <c r="P39" s="289"/>
      <c r="Q39" s="289"/>
      <c r="R39" s="289"/>
      <c r="S39" s="289"/>
      <c r="T39" s="289"/>
      <c r="U39" s="289"/>
      <c r="V39" s="289"/>
      <c r="W39" s="289"/>
      <c r="X39" s="289"/>
      <c r="Y39" s="289"/>
      <c r="Z39" s="289"/>
      <c r="AA39" s="289"/>
      <c r="AB39" s="289"/>
      <c r="AC39" s="289"/>
      <c r="AD39" s="289"/>
      <c r="AE39" s="59" t="s">
        <v>11</v>
      </c>
      <c r="AF39" s="289" t="str">
        <f>O14</f>
        <v>MSV Duisburg</v>
      </c>
      <c r="AG39" s="289"/>
      <c r="AH39" s="289"/>
      <c r="AI39" s="289"/>
      <c r="AJ39" s="289"/>
      <c r="AK39" s="289"/>
      <c r="AL39" s="289"/>
      <c r="AM39" s="289"/>
      <c r="AN39" s="289"/>
      <c r="AO39" s="289"/>
      <c r="AP39" s="289"/>
      <c r="AQ39" s="289"/>
      <c r="AR39" s="289"/>
      <c r="AS39" s="289"/>
      <c r="AT39" s="289"/>
      <c r="AU39" s="289"/>
      <c r="AV39" s="290"/>
      <c r="AW39" s="301">
        <v>0</v>
      </c>
      <c r="AX39" s="302"/>
      <c r="AY39" s="59" t="s">
        <v>12</v>
      </c>
      <c r="AZ39" s="302">
        <v>9</v>
      </c>
      <c r="BA39" s="308"/>
      <c r="BB39" s="301"/>
      <c r="BC39" s="307"/>
      <c r="BD39" s="138"/>
      <c r="BE39" s="28"/>
      <c r="BF39" s="81">
        <f>IF(ISBLANK(AW39),"0",IF(AW39&gt;AZ39,3,IF(AW39=AZ39,1,0)))</f>
        <v>0</v>
      </c>
      <c r="BG39" s="81" t="s">
        <v>12</v>
      </c>
      <c r="BH39" s="81">
        <f>IF(ISBLANK(AZ39),"0",IF(AZ39&gt;AW39,3,IF(AZ39=AW39,1,0)))</f>
        <v>3</v>
      </c>
      <c r="BI39" s="28"/>
      <c r="BJ39" s="28"/>
      <c r="BK39" s="86"/>
      <c r="BL39" s="86"/>
      <c r="BM39" s="31"/>
      <c r="BN39" s="31"/>
      <c r="BO39" s="31"/>
      <c r="BP39" s="31"/>
      <c r="BQ39" s="31"/>
      <c r="BR39" s="31"/>
      <c r="BS39" s="83"/>
      <c r="BT39" s="28"/>
      <c r="BU39" s="28"/>
      <c r="BV39" s="29"/>
      <c r="BW39" s="29"/>
      <c r="BX39" s="29"/>
      <c r="BY39" s="29"/>
      <c r="BZ39" s="29"/>
      <c r="CA39" s="29"/>
      <c r="CB39" s="29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27"/>
    </row>
    <row r="40" spans="2:116" s="26" customFormat="1" ht="18" customHeight="1" thickBot="1">
      <c r="B40" s="304"/>
      <c r="C40" s="305"/>
      <c r="D40" s="305"/>
      <c r="E40" s="305"/>
      <c r="F40" s="305"/>
      <c r="G40" s="305"/>
      <c r="H40" s="305"/>
      <c r="I40" s="305"/>
      <c r="J40" s="305"/>
      <c r="K40" s="305"/>
      <c r="L40" s="305"/>
      <c r="M40" s="305"/>
      <c r="N40" s="305"/>
      <c r="O40" s="305"/>
      <c r="P40" s="305"/>
      <c r="Q40" s="305"/>
      <c r="R40" s="305"/>
      <c r="S40" s="305"/>
      <c r="T40" s="305"/>
      <c r="U40" s="305"/>
      <c r="V40" s="305"/>
      <c r="W40" s="305"/>
      <c r="X40" s="305"/>
      <c r="Y40" s="305"/>
      <c r="Z40" s="305"/>
      <c r="AA40" s="305"/>
      <c r="AB40" s="305"/>
      <c r="AC40" s="305"/>
      <c r="AD40" s="305"/>
      <c r="AE40" s="305"/>
      <c r="AF40" s="305"/>
      <c r="AG40" s="305"/>
      <c r="AH40" s="305"/>
      <c r="AI40" s="305"/>
      <c r="AJ40" s="305"/>
      <c r="AK40" s="305"/>
      <c r="AL40" s="305"/>
      <c r="AM40" s="305"/>
      <c r="AN40" s="305"/>
      <c r="AO40" s="305"/>
      <c r="AP40" s="305"/>
      <c r="AQ40" s="305"/>
      <c r="AR40" s="305"/>
      <c r="AS40" s="305"/>
      <c r="AT40" s="305"/>
      <c r="AU40" s="305"/>
      <c r="AV40" s="305"/>
      <c r="AW40" s="305"/>
      <c r="AX40" s="305"/>
      <c r="AY40" s="305"/>
      <c r="AZ40" s="305"/>
      <c r="BA40" s="305"/>
      <c r="BB40" s="305"/>
      <c r="BC40" s="306"/>
      <c r="BD40" s="138"/>
      <c r="BE40" s="28"/>
      <c r="BF40" s="81"/>
      <c r="BG40" s="81"/>
      <c r="BH40" s="81"/>
      <c r="BI40" s="28"/>
      <c r="BJ40" s="28"/>
      <c r="BK40" s="86"/>
      <c r="BL40" s="86"/>
      <c r="BM40" s="31"/>
      <c r="BN40" s="31"/>
      <c r="BO40" s="31"/>
      <c r="BP40" s="31"/>
      <c r="BQ40" s="31"/>
      <c r="BR40" s="31"/>
      <c r="BS40" s="83"/>
      <c r="BT40" s="28"/>
      <c r="BU40" s="28"/>
      <c r="BV40" s="29"/>
      <c r="BW40" s="29"/>
      <c r="BX40" s="29"/>
      <c r="BY40" s="29"/>
      <c r="BZ40" s="29"/>
      <c r="CA40" s="29"/>
      <c r="CB40" s="29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27"/>
    </row>
    <row r="41" spans="2:116" s="26" customFormat="1" ht="18" customHeight="1" thickBot="1">
      <c r="B41" s="310">
        <v>10</v>
      </c>
      <c r="C41" s="311"/>
      <c r="D41" s="286">
        <v>6</v>
      </c>
      <c r="E41" s="287"/>
      <c r="F41" s="287"/>
      <c r="G41" s="287"/>
      <c r="H41" s="287"/>
      <c r="I41" s="288"/>
      <c r="J41" s="291">
        <v>0.6458333333333334</v>
      </c>
      <c r="K41" s="291"/>
      <c r="L41" s="291"/>
      <c r="M41" s="291"/>
      <c r="N41" s="292"/>
      <c r="O41" s="293" t="str">
        <f>O18</f>
        <v>SV Spexard</v>
      </c>
      <c r="P41" s="289"/>
      <c r="Q41" s="289"/>
      <c r="R41" s="289"/>
      <c r="S41" s="289"/>
      <c r="T41" s="289"/>
      <c r="U41" s="289"/>
      <c r="V41" s="289"/>
      <c r="W41" s="289"/>
      <c r="X41" s="289"/>
      <c r="Y41" s="289"/>
      <c r="Z41" s="289"/>
      <c r="AA41" s="289"/>
      <c r="AB41" s="289"/>
      <c r="AC41" s="289"/>
      <c r="AD41" s="289"/>
      <c r="AE41" s="59" t="s">
        <v>11</v>
      </c>
      <c r="AF41" s="289" t="str">
        <f>O15</f>
        <v>SG Untertürkheim</v>
      </c>
      <c r="AG41" s="289"/>
      <c r="AH41" s="289"/>
      <c r="AI41" s="289"/>
      <c r="AJ41" s="289"/>
      <c r="AK41" s="289"/>
      <c r="AL41" s="289"/>
      <c r="AM41" s="289"/>
      <c r="AN41" s="289"/>
      <c r="AO41" s="289"/>
      <c r="AP41" s="289"/>
      <c r="AQ41" s="289"/>
      <c r="AR41" s="289"/>
      <c r="AS41" s="289"/>
      <c r="AT41" s="289"/>
      <c r="AU41" s="289"/>
      <c r="AV41" s="290"/>
      <c r="AW41" s="301">
        <v>0</v>
      </c>
      <c r="AX41" s="302"/>
      <c r="AY41" s="59" t="s">
        <v>12</v>
      </c>
      <c r="AZ41" s="302">
        <v>4</v>
      </c>
      <c r="BA41" s="308"/>
      <c r="BB41" s="301"/>
      <c r="BC41" s="307"/>
      <c r="BD41" s="138"/>
      <c r="BE41" s="28"/>
      <c r="BF41" s="81">
        <f>IF(ISBLANK(AW41),"0",IF(AW41&gt;AZ41,3,IF(AW41=AZ41,1,0)))</f>
        <v>0</v>
      </c>
      <c r="BG41" s="81" t="s">
        <v>12</v>
      </c>
      <c r="BH41" s="81">
        <f>IF(ISBLANK(AZ41),"0",IF(AZ41&gt;AW41,3,IF(AZ41=AW41,1,0)))</f>
        <v>3</v>
      </c>
      <c r="BI41" s="28"/>
      <c r="BJ41" s="28"/>
      <c r="BK41" s="86"/>
      <c r="BL41" s="86"/>
      <c r="BM41" s="31"/>
      <c r="BN41" s="31"/>
      <c r="BO41" s="31"/>
      <c r="BP41" s="31"/>
      <c r="BQ41" s="31"/>
      <c r="BR41" s="31"/>
      <c r="BS41" s="83"/>
      <c r="BT41" s="28"/>
      <c r="BU41" s="28"/>
      <c r="BV41" s="29"/>
      <c r="BW41" s="29"/>
      <c r="BX41" s="29"/>
      <c r="BY41" s="29"/>
      <c r="BZ41" s="29"/>
      <c r="CA41" s="29"/>
      <c r="CB41" s="29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27"/>
    </row>
    <row r="43" ht="12.75">
      <c r="B43" s="37" t="s">
        <v>36</v>
      </c>
    </row>
    <row r="44" ht="6" customHeight="1"/>
    <row r="45" spans="27:115" s="40" customFormat="1" ht="13.5" customHeight="1" thickBot="1">
      <c r="AA45" s="41"/>
      <c r="AB45" s="41"/>
      <c r="AC45" s="41"/>
      <c r="AD45" s="41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 s="42"/>
      <c r="BE45" s="131"/>
      <c r="BF45" s="131"/>
      <c r="BG45" s="131"/>
      <c r="BH45" s="131"/>
      <c r="BI45" s="131"/>
      <c r="BJ45" s="131"/>
      <c r="BK45" s="131"/>
      <c r="BL45" s="131"/>
      <c r="BM45" s="131"/>
      <c r="BN45" s="131"/>
      <c r="BO45" s="131"/>
      <c r="BP45" s="131"/>
      <c r="BQ45" s="131"/>
      <c r="BR45" s="131"/>
      <c r="BS45" s="131"/>
      <c r="BT45" s="131"/>
      <c r="BU45" s="131"/>
      <c r="BV45" s="132"/>
      <c r="BW45" s="132"/>
      <c r="BX45" s="132"/>
      <c r="BY45" s="132"/>
      <c r="BZ45" s="132"/>
      <c r="CA45" s="132"/>
      <c r="CB45" s="13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</row>
    <row r="46" spans="6:115" s="13" customFormat="1" ht="16.5" thickBot="1">
      <c r="F46" s="295" t="s">
        <v>17</v>
      </c>
      <c r="G46" s="296"/>
      <c r="H46" s="296"/>
      <c r="I46" s="296"/>
      <c r="J46" s="296"/>
      <c r="K46" s="296"/>
      <c r="L46" s="296"/>
      <c r="M46" s="296"/>
      <c r="N46" s="296"/>
      <c r="O46" s="296"/>
      <c r="P46" s="296"/>
      <c r="Q46" s="296"/>
      <c r="R46" s="296"/>
      <c r="S46" s="296"/>
      <c r="T46" s="296"/>
      <c r="U46" s="296"/>
      <c r="V46" s="296"/>
      <c r="W46" s="296"/>
      <c r="X46" s="296"/>
      <c r="Y46" s="296"/>
      <c r="Z46" s="296"/>
      <c r="AA46" s="296"/>
      <c r="AB46" s="296"/>
      <c r="AC46" s="296"/>
      <c r="AD46" s="296"/>
      <c r="AE46" s="296"/>
      <c r="AF46" s="296"/>
      <c r="AG46" s="297"/>
      <c r="AH46" s="309" t="s">
        <v>18</v>
      </c>
      <c r="AI46" s="296"/>
      <c r="AJ46" s="296"/>
      <c r="AK46" s="309" t="s">
        <v>13</v>
      </c>
      <c r="AL46" s="296"/>
      <c r="AM46" s="296"/>
      <c r="AN46" s="309" t="s">
        <v>14</v>
      </c>
      <c r="AO46" s="296"/>
      <c r="AP46" s="296"/>
      <c r="AQ46" s="296"/>
      <c r="AR46" s="296"/>
      <c r="AS46" s="296"/>
      <c r="AT46" s="297"/>
      <c r="AU46" s="296" t="s">
        <v>15</v>
      </c>
      <c r="AV46" s="296"/>
      <c r="AW46" s="303"/>
      <c r="BD46" s="35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5"/>
      <c r="BW46" s="15"/>
      <c r="BX46" s="15"/>
      <c r="BY46" s="15"/>
      <c r="BZ46" s="15"/>
      <c r="CA46" s="15"/>
      <c r="CB46" s="1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</row>
    <row r="47" spans="6:115" s="13" customFormat="1" ht="19.5" customHeight="1">
      <c r="F47" s="333" t="s">
        <v>0</v>
      </c>
      <c r="G47" s="299"/>
      <c r="H47" s="334" t="str">
        <f>(IF(ISBLANK($AZ$23),"",BU23))</f>
        <v>MSV Duisburg</v>
      </c>
      <c r="I47" s="334"/>
      <c r="J47" s="334"/>
      <c r="K47" s="334"/>
      <c r="L47" s="334"/>
      <c r="M47" s="334"/>
      <c r="N47" s="334"/>
      <c r="O47" s="334"/>
      <c r="P47" s="334"/>
      <c r="Q47" s="334"/>
      <c r="R47" s="334"/>
      <c r="S47" s="334"/>
      <c r="T47" s="334"/>
      <c r="U47" s="334"/>
      <c r="V47" s="334"/>
      <c r="W47" s="334"/>
      <c r="X47" s="334"/>
      <c r="Y47" s="334"/>
      <c r="Z47" s="334"/>
      <c r="AA47" s="334"/>
      <c r="AB47" s="334"/>
      <c r="AC47" s="334"/>
      <c r="AD47" s="334"/>
      <c r="AE47" s="334"/>
      <c r="AF47" s="334"/>
      <c r="AG47" s="335"/>
      <c r="AH47" s="298">
        <f>(IF(ISBLANK($AZ$23),"",BN23))</f>
        <v>4</v>
      </c>
      <c r="AI47" s="299"/>
      <c r="AJ47" s="300"/>
      <c r="AK47" s="299">
        <f>(IF(ISBLANK($AZ$23),"",BO23))</f>
        <v>10</v>
      </c>
      <c r="AL47" s="299"/>
      <c r="AM47" s="299"/>
      <c r="AN47" s="298">
        <f>(IF(ISBLANK($AZ$23),"",BP23))</f>
        <v>12</v>
      </c>
      <c r="AO47" s="299"/>
      <c r="AP47" s="299"/>
      <c r="AQ47" s="61" t="s">
        <v>12</v>
      </c>
      <c r="AR47" s="299">
        <f>(IF(ISBLANK($AZ$23),"",BR23))</f>
        <v>0</v>
      </c>
      <c r="AS47" s="299"/>
      <c r="AT47" s="299"/>
      <c r="AU47" s="319">
        <f>(IF(ISBLANK($AZ$23),"",BS23))</f>
        <v>12</v>
      </c>
      <c r="AV47" s="320"/>
      <c r="AW47" s="321"/>
      <c r="BD47" s="35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5"/>
      <c r="BW47" s="15"/>
      <c r="BX47" s="15"/>
      <c r="BY47" s="15"/>
      <c r="BZ47" s="15"/>
      <c r="CA47" s="15"/>
      <c r="CB47" s="1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</row>
    <row r="48" spans="6:115" s="13" customFormat="1" ht="19.5" customHeight="1" thickBot="1">
      <c r="F48" s="250" t="s">
        <v>1</v>
      </c>
      <c r="G48" s="248"/>
      <c r="H48" s="336" t="str">
        <f>(IF(ISBLANK($AZ$23),"",BU24))</f>
        <v>SG Untertürkheim</v>
      </c>
      <c r="I48" s="336"/>
      <c r="J48" s="336"/>
      <c r="K48" s="336"/>
      <c r="L48" s="336"/>
      <c r="M48" s="336"/>
      <c r="N48" s="336"/>
      <c r="O48" s="336"/>
      <c r="P48" s="336"/>
      <c r="Q48" s="336"/>
      <c r="R48" s="336"/>
      <c r="S48" s="336"/>
      <c r="T48" s="336"/>
      <c r="U48" s="336"/>
      <c r="V48" s="336"/>
      <c r="W48" s="336"/>
      <c r="X48" s="336"/>
      <c r="Y48" s="336"/>
      <c r="Z48" s="336"/>
      <c r="AA48" s="336"/>
      <c r="AB48" s="336"/>
      <c r="AC48" s="336"/>
      <c r="AD48" s="336"/>
      <c r="AE48" s="336"/>
      <c r="AF48" s="336"/>
      <c r="AG48" s="337"/>
      <c r="AH48" s="322">
        <f>(IF(ISBLANK($AZ$23),"",BN24))</f>
        <v>4</v>
      </c>
      <c r="AI48" s="323"/>
      <c r="AJ48" s="341"/>
      <c r="AK48" s="323">
        <f>(IF(ISBLANK($AZ$23),"",BO24))</f>
        <v>10</v>
      </c>
      <c r="AL48" s="323"/>
      <c r="AM48" s="323"/>
      <c r="AN48" s="322">
        <f>(IF(ISBLANK($AZ$23),"",BP24))</f>
        <v>12</v>
      </c>
      <c r="AO48" s="323"/>
      <c r="AP48" s="323"/>
      <c r="AQ48" s="97" t="s">
        <v>12</v>
      </c>
      <c r="AR48" s="323">
        <f>(IF(ISBLANK($AZ$23),"",BR24))</f>
        <v>2</v>
      </c>
      <c r="AS48" s="323"/>
      <c r="AT48" s="323"/>
      <c r="AU48" s="324">
        <f>(IF(ISBLANK($AZ$23),"",BS24))</f>
        <v>10</v>
      </c>
      <c r="AV48" s="325"/>
      <c r="AW48" s="326"/>
      <c r="BD48" s="35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5"/>
      <c r="BW48" s="15"/>
      <c r="BX48" s="15"/>
      <c r="BY48" s="15"/>
      <c r="BZ48" s="15"/>
      <c r="CA48" s="15"/>
      <c r="CB48" s="1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</row>
    <row r="49" spans="6:115" s="13" customFormat="1" ht="19.5" customHeight="1">
      <c r="F49" s="333" t="s">
        <v>2</v>
      </c>
      <c r="G49" s="299"/>
      <c r="H49" s="334" t="str">
        <f>(IF(ISBLANK($AZ$23),"",BU25))</f>
        <v>HJK Helsinki II (FI)</v>
      </c>
      <c r="I49" s="334"/>
      <c r="J49" s="334"/>
      <c r="K49" s="334"/>
      <c r="L49" s="334"/>
      <c r="M49" s="334"/>
      <c r="N49" s="334"/>
      <c r="O49" s="334"/>
      <c r="P49" s="334"/>
      <c r="Q49" s="334"/>
      <c r="R49" s="334"/>
      <c r="S49" s="334"/>
      <c r="T49" s="334"/>
      <c r="U49" s="334"/>
      <c r="V49" s="334"/>
      <c r="W49" s="334"/>
      <c r="X49" s="334"/>
      <c r="Y49" s="334"/>
      <c r="Z49" s="334"/>
      <c r="AA49" s="334"/>
      <c r="AB49" s="334"/>
      <c r="AC49" s="334"/>
      <c r="AD49" s="334"/>
      <c r="AE49" s="334"/>
      <c r="AF49" s="334"/>
      <c r="AG49" s="335"/>
      <c r="AH49" s="298">
        <f>(IF(ISBLANK($AZ$23),"",BN25))</f>
        <v>4</v>
      </c>
      <c r="AI49" s="299"/>
      <c r="AJ49" s="300"/>
      <c r="AK49" s="299">
        <f>(IF(ISBLANK($AZ$23),"",BO25))</f>
        <v>6</v>
      </c>
      <c r="AL49" s="299"/>
      <c r="AM49" s="299"/>
      <c r="AN49" s="298">
        <f>(IF(ISBLANK($AZ$23),"",BP25))</f>
        <v>13</v>
      </c>
      <c r="AO49" s="299"/>
      <c r="AP49" s="299"/>
      <c r="AQ49" s="61" t="s">
        <v>12</v>
      </c>
      <c r="AR49" s="299">
        <f>(IF(ISBLANK($AZ$23),"",BR25))</f>
        <v>4</v>
      </c>
      <c r="AS49" s="299"/>
      <c r="AT49" s="299"/>
      <c r="AU49" s="319">
        <f>(IF(ISBLANK($AZ$23),"",BS25))</f>
        <v>9</v>
      </c>
      <c r="AV49" s="320"/>
      <c r="AW49" s="321"/>
      <c r="BD49" s="35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5"/>
      <c r="BW49" s="15"/>
      <c r="BX49" s="15"/>
      <c r="BY49" s="15"/>
      <c r="BZ49" s="15"/>
      <c r="CA49" s="15"/>
      <c r="CB49" s="1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</row>
    <row r="50" spans="6:115" s="13" customFormat="1" ht="19.5" customHeight="1">
      <c r="F50" s="346" t="s">
        <v>3</v>
      </c>
      <c r="G50" s="294"/>
      <c r="H50" s="347" t="str">
        <f>(IF(ISBLANK($AZ$23),"",BU26))</f>
        <v>SC Verl II</v>
      </c>
      <c r="I50" s="347"/>
      <c r="J50" s="347"/>
      <c r="K50" s="347"/>
      <c r="L50" s="347"/>
      <c r="M50" s="347"/>
      <c r="N50" s="347"/>
      <c r="O50" s="347"/>
      <c r="P50" s="347"/>
      <c r="Q50" s="347"/>
      <c r="R50" s="347"/>
      <c r="S50" s="347"/>
      <c r="T50" s="347"/>
      <c r="U50" s="347"/>
      <c r="V50" s="347"/>
      <c r="W50" s="347"/>
      <c r="X50" s="347"/>
      <c r="Y50" s="347"/>
      <c r="Z50" s="347"/>
      <c r="AA50" s="347"/>
      <c r="AB50" s="347"/>
      <c r="AC50" s="347"/>
      <c r="AD50" s="347"/>
      <c r="AE50" s="347"/>
      <c r="AF50" s="347"/>
      <c r="AG50" s="348"/>
      <c r="AH50" s="339">
        <f>(IF(ISBLANK($AZ$23),"",BN26))</f>
        <v>4</v>
      </c>
      <c r="AI50" s="294"/>
      <c r="AJ50" s="343"/>
      <c r="AK50" s="294">
        <f>(IF(ISBLANK($AZ$23),"",BO26))</f>
        <v>3</v>
      </c>
      <c r="AL50" s="294"/>
      <c r="AM50" s="294"/>
      <c r="AN50" s="339">
        <f>(IF(ISBLANK($AZ$23),"",BP26))</f>
        <v>2</v>
      </c>
      <c r="AO50" s="294"/>
      <c r="AP50" s="294"/>
      <c r="AQ50" s="62" t="s">
        <v>12</v>
      </c>
      <c r="AR50" s="294">
        <f>(IF(ISBLANK($AZ$23),"",BR26))</f>
        <v>22</v>
      </c>
      <c r="AS50" s="294"/>
      <c r="AT50" s="294"/>
      <c r="AU50" s="330">
        <f>(IF(ISBLANK($AZ$23),"",BS26))</f>
        <v>-20</v>
      </c>
      <c r="AV50" s="331"/>
      <c r="AW50" s="332"/>
      <c r="BD50" s="35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5"/>
      <c r="BW50" s="15"/>
      <c r="BX50" s="15"/>
      <c r="BY50" s="15"/>
      <c r="BZ50" s="15"/>
      <c r="CA50" s="15"/>
      <c r="CB50" s="1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</row>
    <row r="51" spans="6:115" s="13" customFormat="1" ht="19.5" customHeight="1" thickBot="1">
      <c r="F51" s="264" t="s">
        <v>4</v>
      </c>
      <c r="G51" s="265"/>
      <c r="H51" s="344" t="str">
        <f>(IF(ISBLANK($AZ$23),"",BU27))</f>
        <v>SV Spexard</v>
      </c>
      <c r="I51" s="344"/>
      <c r="J51" s="344"/>
      <c r="K51" s="344"/>
      <c r="L51" s="344"/>
      <c r="M51" s="344"/>
      <c r="N51" s="344"/>
      <c r="O51" s="344"/>
      <c r="P51" s="344"/>
      <c r="Q51" s="344"/>
      <c r="R51" s="344"/>
      <c r="S51" s="344"/>
      <c r="T51" s="344"/>
      <c r="U51" s="344"/>
      <c r="V51" s="344"/>
      <c r="W51" s="344"/>
      <c r="X51" s="344"/>
      <c r="Y51" s="344"/>
      <c r="Z51" s="344"/>
      <c r="AA51" s="344"/>
      <c r="AB51" s="344"/>
      <c r="AC51" s="344"/>
      <c r="AD51" s="344"/>
      <c r="AE51" s="344"/>
      <c r="AF51" s="344"/>
      <c r="AG51" s="345"/>
      <c r="AH51" s="338">
        <f>(IF(ISBLANK($AZ$23),"",BN27))</f>
        <v>4</v>
      </c>
      <c r="AI51" s="265"/>
      <c r="AJ51" s="340"/>
      <c r="AK51" s="265">
        <f>(IF(ISBLANK($AZ$23),"",BO27))</f>
        <v>0</v>
      </c>
      <c r="AL51" s="265"/>
      <c r="AM51" s="265"/>
      <c r="AN51" s="338">
        <f>(IF(ISBLANK($AZ$23),"",BP27))</f>
        <v>0</v>
      </c>
      <c r="AO51" s="265"/>
      <c r="AP51" s="265"/>
      <c r="AQ51" s="63" t="s">
        <v>12</v>
      </c>
      <c r="AR51" s="265">
        <f>(IF(ISBLANK($AZ$23),"",BR27))</f>
        <v>11</v>
      </c>
      <c r="AS51" s="265"/>
      <c r="AT51" s="265"/>
      <c r="AU51" s="327">
        <f>(IF(ISBLANK($AZ$23),"",BS27))</f>
        <v>-11</v>
      </c>
      <c r="AV51" s="328"/>
      <c r="AW51" s="329"/>
      <c r="BD51" s="35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5"/>
      <c r="BW51" s="15"/>
      <c r="BX51" s="15"/>
      <c r="BY51" s="15"/>
      <c r="BZ51" s="15"/>
      <c r="CA51" s="15"/>
      <c r="CB51" s="1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</row>
  </sheetData>
  <sheetProtection/>
  <mergeCells count="148">
    <mergeCell ref="B5:BC5"/>
    <mergeCell ref="AK47:AM47"/>
    <mergeCell ref="AK49:AM49"/>
    <mergeCell ref="AH50:AJ50"/>
    <mergeCell ref="F47:G47"/>
    <mergeCell ref="H47:AG47"/>
    <mergeCell ref="F48:G48"/>
    <mergeCell ref="H48:AG48"/>
    <mergeCell ref="AH48:AJ48"/>
    <mergeCell ref="AK48:AM48"/>
    <mergeCell ref="AK51:AM51"/>
    <mergeCell ref="F51:G51"/>
    <mergeCell ref="H51:AG51"/>
    <mergeCell ref="F49:G49"/>
    <mergeCell ref="H49:AG49"/>
    <mergeCell ref="F50:G50"/>
    <mergeCell ref="H50:AG50"/>
    <mergeCell ref="AH49:AJ49"/>
    <mergeCell ref="AR51:AT51"/>
    <mergeCell ref="AU51:AW51"/>
    <mergeCell ref="AR49:AT49"/>
    <mergeCell ref="AU49:AW49"/>
    <mergeCell ref="AR50:AT50"/>
    <mergeCell ref="AU50:AW50"/>
    <mergeCell ref="AN51:AP51"/>
    <mergeCell ref="AN50:AP50"/>
    <mergeCell ref="AH51:AJ51"/>
    <mergeCell ref="BB23:BC23"/>
    <mergeCell ref="AW23:AX23"/>
    <mergeCell ref="AZ23:BA23"/>
    <mergeCell ref="AZ25:BA25"/>
    <mergeCell ref="BB25:BC25"/>
    <mergeCell ref="AW31:AX31"/>
    <mergeCell ref="AZ31:BA31"/>
    <mergeCell ref="D25:I25"/>
    <mergeCell ref="AN49:AP49"/>
    <mergeCell ref="AW25:AX25"/>
    <mergeCell ref="AF27:AV27"/>
    <mergeCell ref="AN47:AP47"/>
    <mergeCell ref="AR47:AT47"/>
    <mergeCell ref="AU47:AW47"/>
    <mergeCell ref="AN48:AP48"/>
    <mergeCell ref="AR48:AT48"/>
    <mergeCell ref="AU48:AW48"/>
    <mergeCell ref="B23:C23"/>
    <mergeCell ref="J23:N23"/>
    <mergeCell ref="D23:I23"/>
    <mergeCell ref="B25:C25"/>
    <mergeCell ref="B24:BC24"/>
    <mergeCell ref="O23:AD23"/>
    <mergeCell ref="AF23:AV23"/>
    <mergeCell ref="O25:AD25"/>
    <mergeCell ref="AF25:AV25"/>
    <mergeCell ref="J25:N25"/>
    <mergeCell ref="B22:C22"/>
    <mergeCell ref="BB22:BC22"/>
    <mergeCell ref="AW22:BA22"/>
    <mergeCell ref="J22:N22"/>
    <mergeCell ref="O22:AV22"/>
    <mergeCell ref="D22:I22"/>
    <mergeCell ref="B27:C27"/>
    <mergeCell ref="B29:C29"/>
    <mergeCell ref="B31:C31"/>
    <mergeCell ref="B33:C33"/>
    <mergeCell ref="B28:BC28"/>
    <mergeCell ref="B30:BC30"/>
    <mergeCell ref="B32:BC32"/>
    <mergeCell ref="O27:AD27"/>
    <mergeCell ref="D27:I27"/>
    <mergeCell ref="D29:I29"/>
    <mergeCell ref="B39:C39"/>
    <mergeCell ref="B41:C41"/>
    <mergeCell ref="B36:BC36"/>
    <mergeCell ref="B38:BC38"/>
    <mergeCell ref="B40:BC40"/>
    <mergeCell ref="BB37:BC37"/>
    <mergeCell ref="AZ41:BA41"/>
    <mergeCell ref="BB41:BC41"/>
    <mergeCell ref="AF41:AV41"/>
    <mergeCell ref="D41:I41"/>
    <mergeCell ref="BB27:BC27"/>
    <mergeCell ref="BB29:BC29"/>
    <mergeCell ref="AZ33:BA33"/>
    <mergeCell ref="AF33:AV33"/>
    <mergeCell ref="AW33:AX33"/>
    <mergeCell ref="B35:C35"/>
    <mergeCell ref="B37:C37"/>
    <mergeCell ref="J35:N35"/>
    <mergeCell ref="O35:AD35"/>
    <mergeCell ref="D35:I35"/>
    <mergeCell ref="AW27:AX27"/>
    <mergeCell ref="AZ27:BA27"/>
    <mergeCell ref="AZ29:BA29"/>
    <mergeCell ref="AN46:AT46"/>
    <mergeCell ref="AZ37:BA37"/>
    <mergeCell ref="AF35:AV35"/>
    <mergeCell ref="AW39:AX39"/>
    <mergeCell ref="AZ35:BA35"/>
    <mergeCell ref="AZ39:BA39"/>
    <mergeCell ref="BB31:BC31"/>
    <mergeCell ref="BB33:BC33"/>
    <mergeCell ref="BB35:BC35"/>
    <mergeCell ref="BB39:BC39"/>
    <mergeCell ref="AW35:AX35"/>
    <mergeCell ref="O15:AS15"/>
    <mergeCell ref="B26:BC26"/>
    <mergeCell ref="B34:BC34"/>
    <mergeCell ref="AF31:AV31"/>
    <mergeCell ref="J31:N31"/>
    <mergeCell ref="D31:I31"/>
    <mergeCell ref="AF29:AV29"/>
    <mergeCell ref="AW29:AX29"/>
    <mergeCell ref="J29:N29"/>
    <mergeCell ref="AW37:AX37"/>
    <mergeCell ref="AW41:AX41"/>
    <mergeCell ref="AU46:AW46"/>
    <mergeCell ref="D39:I39"/>
    <mergeCell ref="AF39:AV39"/>
    <mergeCell ref="J39:N39"/>
    <mergeCell ref="O39:AD39"/>
    <mergeCell ref="J41:N41"/>
    <mergeCell ref="AK46:AM46"/>
    <mergeCell ref="AH46:AJ46"/>
    <mergeCell ref="O29:AD29"/>
    <mergeCell ref="AK50:AM50"/>
    <mergeCell ref="O41:AD41"/>
    <mergeCell ref="F46:AG46"/>
    <mergeCell ref="AH47:AJ47"/>
    <mergeCell ref="O16:AS16"/>
    <mergeCell ref="D37:I37"/>
    <mergeCell ref="AF37:AV37"/>
    <mergeCell ref="J27:N27"/>
    <mergeCell ref="J37:N37"/>
    <mergeCell ref="O37:AD37"/>
    <mergeCell ref="O31:AD31"/>
    <mergeCell ref="J33:N33"/>
    <mergeCell ref="O33:AD33"/>
    <mergeCell ref="D33:I33"/>
    <mergeCell ref="B2:BC4"/>
    <mergeCell ref="O18:AS18"/>
    <mergeCell ref="M17:N17"/>
    <mergeCell ref="O17:AS17"/>
    <mergeCell ref="M18:N18"/>
    <mergeCell ref="M13:AS13"/>
    <mergeCell ref="M14:N14"/>
    <mergeCell ref="O14:AS14"/>
    <mergeCell ref="M15:N15"/>
    <mergeCell ref="M16:N16"/>
  </mergeCells>
  <conditionalFormatting sqref="F47:AW47">
    <cfRule type="expression" priority="1" dxfId="1" stopIfTrue="1">
      <formula>ISBLANK($AZ$41)</formula>
    </cfRule>
    <cfRule type="expression" priority="2" dxfId="0" stopIfTrue="1">
      <formula>($AK$47=$AK$48)*AND($AU$47=$AU$48)*AND($AN$47=$AN$48)</formula>
    </cfRule>
  </conditionalFormatting>
  <conditionalFormatting sqref="F48:AW48">
    <cfRule type="expression" priority="3" dxfId="1" stopIfTrue="1">
      <formula>ISBLANK($AZ$41)</formula>
    </cfRule>
    <cfRule type="expression" priority="4" dxfId="0" stopIfTrue="1">
      <formula>($AK$47=$AK$48)*AND($AU$47=$AU$48)*AND($AN$47=$AN$48)</formula>
    </cfRule>
    <cfRule type="expression" priority="5" dxfId="0" stopIfTrue="1">
      <formula>($AK$49=$AK$48)*AND($AU$49=$AU$48)*AND($AN$49=$AN$48)</formula>
    </cfRule>
  </conditionalFormatting>
  <conditionalFormatting sqref="F49:AW49">
    <cfRule type="expression" priority="6" dxfId="1" stopIfTrue="1">
      <formula>ISBLANK($AZ$41)</formula>
    </cfRule>
    <cfRule type="expression" priority="7" dxfId="0" stopIfTrue="1">
      <formula>($AK$49=$AK$50)*AND($AU$49=$AU$50)*AND($AN$49=$AN$50)</formula>
    </cfRule>
    <cfRule type="expression" priority="8" dxfId="0" stopIfTrue="1">
      <formula>($AK$49=$AK$48)*AND($AU$49=$AU$48)*AND($AN$49=$AN$48)</formula>
    </cfRule>
  </conditionalFormatting>
  <conditionalFormatting sqref="F50:AW50">
    <cfRule type="expression" priority="9" dxfId="1" stopIfTrue="1">
      <formula>ISBLANK($AZ$41)</formula>
    </cfRule>
    <cfRule type="expression" priority="10" dxfId="0" stopIfTrue="1">
      <formula>($AK$49=$AK$50)*AND($AU$49=$AU$50)*AND($AN$49=$AN$50)</formula>
    </cfRule>
    <cfRule type="expression" priority="11" dxfId="0" stopIfTrue="1">
      <formula>($AK$50=$AK$51)*AND($AU$50=$AU$51)*AND($AN$50=$AN$51)</formula>
    </cfRule>
  </conditionalFormatting>
  <conditionalFormatting sqref="F51:AW51">
    <cfRule type="expression" priority="12" dxfId="1" stopIfTrue="1">
      <formula>ISBLANK($AZ$41)</formula>
    </cfRule>
    <cfRule type="expression" priority="13" dxfId="0" stopIfTrue="1">
      <formula>($AK$50=$AK$51)*AND($AU$50=$AU$51)*AND($AN$50=$AN$51)</formula>
    </cfRule>
  </conditionalFormatting>
  <printOptions/>
  <pageMargins left="0.3937007874015748" right="0.3937007874015748" top="0.3937007874015748" bottom="0.3937007874015748" header="0" footer="0"/>
  <pageSetup horizontalDpi="300" verticalDpi="300" orientation="portrait" paperSize="9" scale="97" r:id="rId1"/>
  <headerFooter alignWithMargins="0">
    <oddFooter>&amp;L&amp;A&amp;Cwww.kadmo.de&amp;R&amp;F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23"/>
  <dimension ref="A1:EF51"/>
  <sheetViews>
    <sheetView showGridLines="0" zoomScale="150" zoomScaleNormal="150" zoomScalePageLayoutView="0" workbookViewId="0" topLeftCell="A35">
      <selection activeCell="AW43" sqref="AW43"/>
    </sheetView>
  </sheetViews>
  <sheetFormatPr defaultColWidth="1.7109375" defaultRowHeight="12.75"/>
  <cols>
    <col min="1" max="55" width="1.7109375" style="0" customWidth="1"/>
    <col min="56" max="56" width="1.7109375" style="34" customWidth="1"/>
    <col min="57" max="57" width="1.7109375" style="3" customWidth="1"/>
    <col min="58" max="58" width="2.8515625" style="3" customWidth="1"/>
    <col min="59" max="59" width="2.140625" style="3" customWidth="1"/>
    <col min="60" max="60" width="2.8515625" style="3" customWidth="1"/>
    <col min="61" max="64" width="1.7109375" style="3" customWidth="1"/>
    <col min="65" max="65" width="6.28125" style="3" bestFit="1" customWidth="1"/>
    <col min="66" max="66" width="2.28125" style="3" customWidth="1"/>
    <col min="67" max="68" width="2.28125" style="3" bestFit="1" customWidth="1"/>
    <col min="69" max="69" width="2.28125" style="3" customWidth="1"/>
    <col min="70" max="70" width="2.57421875" style="3" customWidth="1"/>
    <col min="71" max="71" width="2.8515625" style="3" bestFit="1" customWidth="1"/>
    <col min="72" max="72" width="5.7109375" style="3" customWidth="1"/>
    <col min="73" max="73" width="18.57421875" style="3" bestFit="1" customWidth="1"/>
    <col min="74" max="74" width="2.00390625" style="4" bestFit="1" customWidth="1"/>
    <col min="75" max="80" width="5.7109375" style="4" customWidth="1"/>
    <col min="81" max="99" width="5.7109375" style="34" customWidth="1"/>
    <col min="100" max="115" width="1.7109375" style="57" customWidth="1"/>
    <col min="116" max="116" width="1.7109375" style="2" customWidth="1"/>
  </cols>
  <sheetData>
    <row r="1" spans="1:136" s="43" customFormat="1" ht="11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BD1" s="66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6"/>
      <c r="BW1" s="46"/>
      <c r="BX1" s="46"/>
      <c r="BY1" s="46"/>
      <c r="BZ1" s="46"/>
      <c r="CA1" s="46"/>
      <c r="CB1" s="4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</row>
    <row r="2" spans="1:115" s="48" customFormat="1" ht="11.25" customHeight="1">
      <c r="A2" s="1"/>
      <c r="B2" s="274" t="s">
        <v>249</v>
      </c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  <c r="AA2" s="274"/>
      <c r="AB2" s="274"/>
      <c r="AC2" s="274"/>
      <c r="AD2" s="274"/>
      <c r="AE2" s="274"/>
      <c r="AF2" s="274"/>
      <c r="AG2" s="274"/>
      <c r="AH2" s="274"/>
      <c r="AI2" s="274"/>
      <c r="AJ2" s="274"/>
      <c r="AK2" s="274"/>
      <c r="AL2" s="274"/>
      <c r="AM2" s="274"/>
      <c r="AN2" s="274"/>
      <c r="AO2" s="274"/>
      <c r="AP2" s="274"/>
      <c r="AQ2" s="274"/>
      <c r="AR2" s="274"/>
      <c r="AS2" s="274"/>
      <c r="AT2" s="274"/>
      <c r="AU2" s="274"/>
      <c r="AV2" s="274"/>
      <c r="AW2" s="274"/>
      <c r="AX2" s="274"/>
      <c r="AY2" s="274"/>
      <c r="AZ2" s="274"/>
      <c r="BA2" s="274"/>
      <c r="BB2" s="274"/>
      <c r="BC2" s="274"/>
      <c r="BD2" s="67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50"/>
      <c r="BW2" s="50"/>
      <c r="BX2" s="50"/>
      <c r="BY2" s="50"/>
      <c r="BZ2" s="50"/>
      <c r="CA2" s="50"/>
      <c r="CB2" s="50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</row>
    <row r="3" spans="1:115" s="52" customFormat="1" ht="11.25" customHeight="1">
      <c r="A3" s="11"/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74"/>
      <c r="AB3" s="274"/>
      <c r="AC3" s="274"/>
      <c r="AD3" s="274"/>
      <c r="AE3" s="274"/>
      <c r="AF3" s="274"/>
      <c r="AG3" s="274"/>
      <c r="AH3" s="274"/>
      <c r="AI3" s="274"/>
      <c r="AJ3" s="274"/>
      <c r="AK3" s="274"/>
      <c r="AL3" s="274"/>
      <c r="AM3" s="274"/>
      <c r="AN3" s="274"/>
      <c r="AO3" s="274"/>
      <c r="AP3" s="274"/>
      <c r="AQ3" s="274"/>
      <c r="AR3" s="274"/>
      <c r="AS3" s="274"/>
      <c r="AT3" s="274"/>
      <c r="AU3" s="274"/>
      <c r="AV3" s="274"/>
      <c r="AW3" s="274"/>
      <c r="AX3" s="274"/>
      <c r="AY3" s="274"/>
      <c r="AZ3" s="274"/>
      <c r="BA3" s="274"/>
      <c r="BB3" s="274"/>
      <c r="BC3" s="274"/>
      <c r="BD3" s="68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4"/>
      <c r="BW3" s="54"/>
      <c r="BX3" s="54"/>
      <c r="BY3" s="54"/>
      <c r="BZ3" s="54"/>
      <c r="CA3" s="54"/>
      <c r="CB3" s="54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</row>
    <row r="4" spans="2:115" s="52" customFormat="1" ht="11.25" customHeight="1"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74"/>
      <c r="Z4" s="274"/>
      <c r="AA4" s="274"/>
      <c r="AB4" s="274"/>
      <c r="AC4" s="274"/>
      <c r="AD4" s="274"/>
      <c r="AE4" s="274"/>
      <c r="AF4" s="274"/>
      <c r="AG4" s="274"/>
      <c r="AH4" s="274"/>
      <c r="AI4" s="274"/>
      <c r="AJ4" s="274"/>
      <c r="AK4" s="274"/>
      <c r="AL4" s="274"/>
      <c r="AM4" s="274"/>
      <c r="AN4" s="274"/>
      <c r="AO4" s="274"/>
      <c r="AP4" s="274"/>
      <c r="AQ4" s="274"/>
      <c r="AR4" s="274"/>
      <c r="AS4" s="274"/>
      <c r="AT4" s="274"/>
      <c r="AU4" s="274"/>
      <c r="AV4" s="274"/>
      <c r="AW4" s="274"/>
      <c r="AX4" s="274"/>
      <c r="AY4" s="274"/>
      <c r="AZ4" s="274"/>
      <c r="BA4" s="274"/>
      <c r="BB4" s="274"/>
      <c r="BC4" s="274"/>
      <c r="BD4" s="68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4"/>
      <c r="BW4" s="54"/>
      <c r="BX4" s="54"/>
      <c r="BY4" s="54"/>
      <c r="BZ4" s="54"/>
      <c r="CA4" s="54"/>
      <c r="CB4" s="54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</row>
    <row r="5" spans="2:115" s="52" customFormat="1" ht="15"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2"/>
      <c r="X5" s="342"/>
      <c r="Y5" s="342"/>
      <c r="Z5" s="342"/>
      <c r="AA5" s="342"/>
      <c r="AB5" s="342"/>
      <c r="AC5" s="342"/>
      <c r="AD5" s="342"/>
      <c r="AE5" s="342"/>
      <c r="AF5" s="342"/>
      <c r="AG5" s="342"/>
      <c r="AH5" s="342"/>
      <c r="AI5" s="342"/>
      <c r="AJ5" s="342"/>
      <c r="AK5" s="342"/>
      <c r="AL5" s="342"/>
      <c r="AM5" s="342"/>
      <c r="AN5" s="342"/>
      <c r="AO5" s="342"/>
      <c r="AP5" s="342"/>
      <c r="AQ5" s="342"/>
      <c r="AR5" s="342"/>
      <c r="AS5" s="342"/>
      <c r="AT5" s="342"/>
      <c r="AU5" s="342"/>
      <c r="AV5" s="342"/>
      <c r="AW5" s="342"/>
      <c r="AX5" s="342"/>
      <c r="AY5" s="342"/>
      <c r="AZ5" s="342"/>
      <c r="BA5" s="342"/>
      <c r="BB5" s="342"/>
      <c r="BC5" s="342"/>
      <c r="BD5" s="68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4"/>
      <c r="BW5" s="54"/>
      <c r="BX5" s="54"/>
      <c r="BY5" s="54"/>
      <c r="BZ5" s="54"/>
      <c r="CA5" s="54"/>
      <c r="CB5" s="54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</row>
    <row r="6" spans="57:116" ht="11.25" customHeight="1"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</row>
    <row r="7" spans="57:116" ht="11.25" customHeight="1"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</row>
    <row r="8" spans="57:116" ht="11.25" customHeight="1"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</row>
    <row r="9" spans="57:116" ht="4.5" customHeight="1"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</row>
    <row r="10" spans="57:116" ht="12.75"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</row>
    <row r="11" ht="9" customHeight="1"/>
    <row r="12" ht="6" customHeight="1" thickBot="1"/>
    <row r="13" spans="13:45" ht="16.5" thickBot="1">
      <c r="M13" s="283" t="s">
        <v>16</v>
      </c>
      <c r="N13" s="284"/>
      <c r="O13" s="284"/>
      <c r="P13" s="284"/>
      <c r="Q13" s="284"/>
      <c r="R13" s="284"/>
      <c r="S13" s="284"/>
      <c r="T13" s="284"/>
      <c r="U13" s="284"/>
      <c r="V13" s="284"/>
      <c r="W13" s="284"/>
      <c r="X13" s="284"/>
      <c r="Y13" s="284"/>
      <c r="Z13" s="284"/>
      <c r="AA13" s="284"/>
      <c r="AB13" s="284"/>
      <c r="AC13" s="284"/>
      <c r="AD13" s="284"/>
      <c r="AE13" s="284"/>
      <c r="AF13" s="284"/>
      <c r="AG13" s="284"/>
      <c r="AH13" s="284"/>
      <c r="AI13" s="284"/>
      <c r="AJ13" s="284"/>
      <c r="AK13" s="284"/>
      <c r="AL13" s="284"/>
      <c r="AM13" s="284"/>
      <c r="AN13" s="284"/>
      <c r="AO13" s="284"/>
      <c r="AP13" s="284"/>
      <c r="AQ13" s="284"/>
      <c r="AR13" s="284"/>
      <c r="AS13" s="285"/>
    </row>
    <row r="14" spans="13:46" ht="15">
      <c r="M14" s="277" t="s">
        <v>0</v>
      </c>
      <c r="N14" s="278"/>
      <c r="O14" s="279" t="s">
        <v>150</v>
      </c>
      <c r="P14" s="279"/>
      <c r="Q14" s="279"/>
      <c r="R14" s="279"/>
      <c r="S14" s="279"/>
      <c r="T14" s="279"/>
      <c r="U14" s="279"/>
      <c r="V14" s="279"/>
      <c r="W14" s="279"/>
      <c r="X14" s="279"/>
      <c r="Y14" s="279"/>
      <c r="Z14" s="279"/>
      <c r="AA14" s="279"/>
      <c r="AB14" s="279"/>
      <c r="AC14" s="279"/>
      <c r="AD14" s="279"/>
      <c r="AE14" s="279"/>
      <c r="AF14" s="279"/>
      <c r="AG14" s="279"/>
      <c r="AH14" s="279"/>
      <c r="AI14" s="279"/>
      <c r="AJ14" s="279"/>
      <c r="AK14" s="279"/>
      <c r="AL14" s="279"/>
      <c r="AM14" s="279"/>
      <c r="AN14" s="279"/>
      <c r="AO14" s="279"/>
      <c r="AP14" s="279"/>
      <c r="AQ14" s="279"/>
      <c r="AR14" s="279"/>
      <c r="AS14" s="280"/>
      <c r="AT14" s="5"/>
    </row>
    <row r="15" spans="13:46" ht="15">
      <c r="M15" s="277" t="s">
        <v>1</v>
      </c>
      <c r="N15" s="278"/>
      <c r="O15" s="279" t="s">
        <v>164</v>
      </c>
      <c r="P15" s="279"/>
      <c r="Q15" s="279"/>
      <c r="R15" s="279"/>
      <c r="S15" s="279"/>
      <c r="T15" s="279"/>
      <c r="U15" s="279"/>
      <c r="V15" s="279"/>
      <c r="W15" s="279"/>
      <c r="X15" s="279"/>
      <c r="Y15" s="279"/>
      <c r="Z15" s="279"/>
      <c r="AA15" s="279"/>
      <c r="AB15" s="279"/>
      <c r="AC15" s="279"/>
      <c r="AD15" s="279"/>
      <c r="AE15" s="279"/>
      <c r="AF15" s="279"/>
      <c r="AG15" s="279"/>
      <c r="AH15" s="279"/>
      <c r="AI15" s="279"/>
      <c r="AJ15" s="279"/>
      <c r="AK15" s="279"/>
      <c r="AL15" s="279"/>
      <c r="AM15" s="279"/>
      <c r="AN15" s="279"/>
      <c r="AO15" s="279"/>
      <c r="AP15" s="279"/>
      <c r="AQ15" s="279"/>
      <c r="AR15" s="279"/>
      <c r="AS15" s="280"/>
      <c r="AT15" s="5"/>
    </row>
    <row r="16" spans="13:46" ht="15">
      <c r="M16" s="277" t="s">
        <v>2</v>
      </c>
      <c r="N16" s="278"/>
      <c r="O16" s="279" t="s">
        <v>149</v>
      </c>
      <c r="P16" s="279"/>
      <c r="Q16" s="279"/>
      <c r="R16" s="279"/>
      <c r="S16" s="279"/>
      <c r="T16" s="279"/>
      <c r="U16" s="279"/>
      <c r="V16" s="279"/>
      <c r="W16" s="279"/>
      <c r="X16" s="279"/>
      <c r="Y16" s="279"/>
      <c r="Z16" s="279"/>
      <c r="AA16" s="279"/>
      <c r="AB16" s="279"/>
      <c r="AC16" s="279"/>
      <c r="AD16" s="279"/>
      <c r="AE16" s="279"/>
      <c r="AF16" s="279"/>
      <c r="AG16" s="279"/>
      <c r="AH16" s="279"/>
      <c r="AI16" s="279"/>
      <c r="AJ16" s="279"/>
      <c r="AK16" s="279"/>
      <c r="AL16" s="279"/>
      <c r="AM16" s="279"/>
      <c r="AN16" s="279"/>
      <c r="AO16" s="279"/>
      <c r="AP16" s="279"/>
      <c r="AQ16" s="279"/>
      <c r="AR16" s="279"/>
      <c r="AS16" s="280"/>
      <c r="AT16" s="5"/>
    </row>
    <row r="17" spans="13:46" ht="15">
      <c r="M17" s="277" t="s">
        <v>3</v>
      </c>
      <c r="N17" s="278"/>
      <c r="O17" s="279" t="s">
        <v>159</v>
      </c>
      <c r="P17" s="279"/>
      <c r="Q17" s="279"/>
      <c r="R17" s="279"/>
      <c r="S17" s="279"/>
      <c r="T17" s="279"/>
      <c r="U17" s="279"/>
      <c r="V17" s="279"/>
      <c r="W17" s="279"/>
      <c r="X17" s="279"/>
      <c r="Y17" s="279"/>
      <c r="Z17" s="279"/>
      <c r="AA17" s="279"/>
      <c r="AB17" s="279"/>
      <c r="AC17" s="279"/>
      <c r="AD17" s="279"/>
      <c r="AE17" s="279"/>
      <c r="AF17" s="279"/>
      <c r="AG17" s="279"/>
      <c r="AH17" s="279"/>
      <c r="AI17" s="279"/>
      <c r="AJ17" s="279"/>
      <c r="AK17" s="279"/>
      <c r="AL17" s="279"/>
      <c r="AM17" s="279"/>
      <c r="AN17" s="279"/>
      <c r="AO17" s="279"/>
      <c r="AP17" s="279"/>
      <c r="AQ17" s="279"/>
      <c r="AR17" s="279"/>
      <c r="AS17" s="280"/>
      <c r="AT17" s="5"/>
    </row>
    <row r="18" spans="13:46" ht="15.75" thickBot="1">
      <c r="M18" s="281" t="s">
        <v>4</v>
      </c>
      <c r="N18" s="282"/>
      <c r="O18" s="275" t="s">
        <v>173</v>
      </c>
      <c r="P18" s="275"/>
      <c r="Q18" s="275"/>
      <c r="R18" s="275"/>
      <c r="S18" s="275"/>
      <c r="T18" s="275"/>
      <c r="U18" s="275"/>
      <c r="V18" s="275"/>
      <c r="W18" s="275"/>
      <c r="X18" s="275"/>
      <c r="Y18" s="275"/>
      <c r="Z18" s="275"/>
      <c r="AA18" s="275"/>
      <c r="AB18" s="275"/>
      <c r="AC18" s="275"/>
      <c r="AD18" s="275"/>
      <c r="AE18" s="275"/>
      <c r="AF18" s="275"/>
      <c r="AG18" s="275"/>
      <c r="AH18" s="275"/>
      <c r="AI18" s="275"/>
      <c r="AJ18" s="275"/>
      <c r="AK18" s="275"/>
      <c r="AL18" s="275"/>
      <c r="AM18" s="275"/>
      <c r="AN18" s="275"/>
      <c r="AO18" s="275"/>
      <c r="AP18" s="275"/>
      <c r="AQ18" s="275"/>
      <c r="AR18" s="275"/>
      <c r="AS18" s="276"/>
      <c r="AT18" s="5"/>
    </row>
    <row r="20" ht="12.75">
      <c r="B20" s="37" t="s">
        <v>156</v>
      </c>
    </row>
    <row r="21" ht="6" customHeight="1" thickBot="1"/>
    <row r="22" spans="2:116" s="26" customFormat="1" ht="16.5" customHeight="1" thickBot="1">
      <c r="B22" s="312" t="s">
        <v>5</v>
      </c>
      <c r="C22" s="313"/>
      <c r="D22" s="316" t="s">
        <v>6</v>
      </c>
      <c r="E22" s="317"/>
      <c r="F22" s="317"/>
      <c r="G22" s="317"/>
      <c r="H22" s="317"/>
      <c r="I22" s="318"/>
      <c r="J22" s="316" t="s">
        <v>7</v>
      </c>
      <c r="K22" s="317"/>
      <c r="L22" s="317"/>
      <c r="M22" s="317"/>
      <c r="N22" s="318"/>
      <c r="O22" s="316" t="s">
        <v>8</v>
      </c>
      <c r="P22" s="317"/>
      <c r="Q22" s="317"/>
      <c r="R22" s="317"/>
      <c r="S22" s="317"/>
      <c r="T22" s="317"/>
      <c r="U22" s="317"/>
      <c r="V22" s="317"/>
      <c r="W22" s="317"/>
      <c r="X22" s="317"/>
      <c r="Y22" s="317"/>
      <c r="Z22" s="317"/>
      <c r="AA22" s="317"/>
      <c r="AB22" s="317"/>
      <c r="AC22" s="317"/>
      <c r="AD22" s="317"/>
      <c r="AE22" s="317"/>
      <c r="AF22" s="317"/>
      <c r="AG22" s="317"/>
      <c r="AH22" s="317"/>
      <c r="AI22" s="317"/>
      <c r="AJ22" s="317"/>
      <c r="AK22" s="317"/>
      <c r="AL22" s="317"/>
      <c r="AM22" s="317"/>
      <c r="AN22" s="317"/>
      <c r="AO22" s="317"/>
      <c r="AP22" s="317"/>
      <c r="AQ22" s="317"/>
      <c r="AR22" s="317"/>
      <c r="AS22" s="317"/>
      <c r="AT22" s="317"/>
      <c r="AU22" s="317"/>
      <c r="AV22" s="318"/>
      <c r="AW22" s="316" t="s">
        <v>9</v>
      </c>
      <c r="AX22" s="317"/>
      <c r="AY22" s="317"/>
      <c r="AZ22" s="317"/>
      <c r="BA22" s="318"/>
      <c r="BB22" s="314"/>
      <c r="BC22" s="315"/>
      <c r="BD22" s="31"/>
      <c r="BE22" s="28"/>
      <c r="BF22" s="79" t="s">
        <v>10</v>
      </c>
      <c r="BG22" s="80"/>
      <c r="BH22" s="80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9"/>
      <c r="BW22" s="29"/>
      <c r="BX22" s="29"/>
      <c r="BY22" s="29"/>
      <c r="BZ22" s="29"/>
      <c r="CA22" s="29"/>
      <c r="CB22" s="29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27"/>
    </row>
    <row r="23" spans="2:115" s="38" customFormat="1" ht="18" customHeight="1" thickBot="1">
      <c r="B23" s="310">
        <v>1</v>
      </c>
      <c r="C23" s="311"/>
      <c r="D23" s="286">
        <v>1</v>
      </c>
      <c r="E23" s="287"/>
      <c r="F23" s="287"/>
      <c r="G23" s="287"/>
      <c r="H23" s="287"/>
      <c r="I23" s="288"/>
      <c r="J23" s="291">
        <v>0.5729166666666666</v>
      </c>
      <c r="K23" s="291"/>
      <c r="L23" s="291"/>
      <c r="M23" s="291"/>
      <c r="N23" s="292"/>
      <c r="O23" s="293" t="str">
        <f>O14</f>
        <v>Fortuna Düsseldorf</v>
      </c>
      <c r="P23" s="289"/>
      <c r="Q23" s="289"/>
      <c r="R23" s="289"/>
      <c r="S23" s="289"/>
      <c r="T23" s="289"/>
      <c r="U23" s="289"/>
      <c r="V23" s="289"/>
      <c r="W23" s="289"/>
      <c r="X23" s="289"/>
      <c r="Y23" s="289"/>
      <c r="Z23" s="289"/>
      <c r="AA23" s="289"/>
      <c r="AB23" s="289"/>
      <c r="AC23" s="289"/>
      <c r="AD23" s="289"/>
      <c r="AE23" s="59" t="s">
        <v>11</v>
      </c>
      <c r="AF23" s="289" t="str">
        <f>O15</f>
        <v>HJK Helsinki I (FI)</v>
      </c>
      <c r="AG23" s="289"/>
      <c r="AH23" s="289"/>
      <c r="AI23" s="289"/>
      <c r="AJ23" s="289"/>
      <c r="AK23" s="289"/>
      <c r="AL23" s="289"/>
      <c r="AM23" s="289"/>
      <c r="AN23" s="289"/>
      <c r="AO23" s="289"/>
      <c r="AP23" s="289"/>
      <c r="AQ23" s="289"/>
      <c r="AR23" s="289"/>
      <c r="AS23" s="289"/>
      <c r="AT23" s="289"/>
      <c r="AU23" s="289"/>
      <c r="AV23" s="290"/>
      <c r="AW23" s="301">
        <v>0</v>
      </c>
      <c r="AX23" s="302"/>
      <c r="AY23" s="59" t="s">
        <v>12</v>
      </c>
      <c r="AZ23" s="302">
        <v>1</v>
      </c>
      <c r="BA23" s="308"/>
      <c r="BB23" s="301"/>
      <c r="BC23" s="307"/>
      <c r="BD23" s="31"/>
      <c r="BE23" s="28"/>
      <c r="BF23" s="81">
        <f>IF(ISBLANK(AW23),"0",IF(AW23&gt;AZ23,3,IF(AW23=AZ23,1,0)))</f>
        <v>0</v>
      </c>
      <c r="BG23" s="81" t="s">
        <v>12</v>
      </c>
      <c r="BH23" s="81">
        <f>IF(ISBLANK(AZ23),"0",IF(AZ23&gt;AW23,3,IF(AZ23=AW23,1,0)))</f>
        <v>3</v>
      </c>
      <c r="BI23" s="28"/>
      <c r="BJ23" s="28"/>
      <c r="BK23" s="28"/>
      <c r="BL23" s="28"/>
      <c r="BM23" s="82" t="str">
        <f>$O$15</f>
        <v>HJK Helsinki I (FI)</v>
      </c>
      <c r="BN23" s="83">
        <f>COUNT($BH$23,$BF$29,$BF$35,$BH$41)</f>
        <v>4</v>
      </c>
      <c r="BO23" s="83">
        <f>SUM($BH$23+$BF$29+$BF$35+$BH$41)</f>
        <v>12</v>
      </c>
      <c r="BP23" s="83">
        <f>SUM($AZ$23+$AW$29+$AW$35+$AZ$41)</f>
        <v>18</v>
      </c>
      <c r="BQ23" s="84" t="s">
        <v>12</v>
      </c>
      <c r="BR23" s="83">
        <f>SUM($AW$23+$AZ$29+$AZ$35+$AW$41)</f>
        <v>1</v>
      </c>
      <c r="BS23" s="83">
        <f>SUM(BP23-BR23)</f>
        <v>17</v>
      </c>
      <c r="BT23" s="28"/>
      <c r="BU23" s="28" t="str">
        <f>IF(BV23&gt;0,"Mannschaften gleich!",BM23)</f>
        <v>HJK Helsinki I (FI)</v>
      </c>
      <c r="BV23" s="29">
        <f>IF(AND(BO23=BO24,BS23=BS24,BP23=BP24),1,0)</f>
        <v>0</v>
      </c>
      <c r="BW23" s="29"/>
      <c r="BX23" s="29"/>
      <c r="BY23" s="29"/>
      <c r="BZ23" s="29"/>
      <c r="CA23" s="29"/>
      <c r="CB23" s="29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</row>
    <row r="24" spans="2:115" s="38" customFormat="1" ht="18" customHeight="1" thickBot="1">
      <c r="B24" s="304"/>
      <c r="C24" s="305"/>
      <c r="D24" s="305"/>
      <c r="E24" s="305"/>
      <c r="F24" s="305"/>
      <c r="G24" s="305"/>
      <c r="H24" s="305"/>
      <c r="I24" s="305"/>
      <c r="J24" s="305"/>
      <c r="K24" s="305"/>
      <c r="L24" s="305"/>
      <c r="M24" s="305"/>
      <c r="N24" s="305"/>
      <c r="O24" s="305"/>
      <c r="P24" s="305"/>
      <c r="Q24" s="305"/>
      <c r="R24" s="305"/>
      <c r="S24" s="305"/>
      <c r="T24" s="305"/>
      <c r="U24" s="305"/>
      <c r="V24" s="305"/>
      <c r="W24" s="305"/>
      <c r="X24" s="305"/>
      <c r="Y24" s="305"/>
      <c r="Z24" s="305"/>
      <c r="AA24" s="305"/>
      <c r="AB24" s="305"/>
      <c r="AC24" s="305"/>
      <c r="AD24" s="305"/>
      <c r="AE24" s="305"/>
      <c r="AF24" s="305"/>
      <c r="AG24" s="305"/>
      <c r="AH24" s="305"/>
      <c r="AI24" s="305"/>
      <c r="AJ24" s="305"/>
      <c r="AK24" s="305"/>
      <c r="AL24" s="305"/>
      <c r="AM24" s="305"/>
      <c r="AN24" s="305"/>
      <c r="AO24" s="305"/>
      <c r="AP24" s="305"/>
      <c r="AQ24" s="305"/>
      <c r="AR24" s="305"/>
      <c r="AS24" s="305"/>
      <c r="AT24" s="305"/>
      <c r="AU24" s="305"/>
      <c r="AV24" s="305"/>
      <c r="AW24" s="305"/>
      <c r="AX24" s="305"/>
      <c r="AY24" s="305"/>
      <c r="AZ24" s="305"/>
      <c r="BA24" s="305"/>
      <c r="BB24" s="305"/>
      <c r="BC24" s="306"/>
      <c r="BD24" s="31"/>
      <c r="BE24" s="28"/>
      <c r="BF24" s="81"/>
      <c r="BG24" s="81"/>
      <c r="BH24" s="81"/>
      <c r="BI24" s="28"/>
      <c r="BJ24" s="28"/>
      <c r="BK24" s="28"/>
      <c r="BL24" s="28"/>
      <c r="BM24" s="85" t="str">
        <f>$O$14</f>
        <v>Fortuna Düsseldorf</v>
      </c>
      <c r="BN24" s="83">
        <f>COUNT($BF$23,$BH$27,$BF$33,$BH$39)</f>
        <v>4</v>
      </c>
      <c r="BO24" s="83">
        <f>SUM($BF$23+$BH$27+$BF$33+$BH$39)</f>
        <v>9</v>
      </c>
      <c r="BP24" s="83">
        <f>SUM($AW$23+$AZ$27+$AW$33+$AZ$39)</f>
        <v>14</v>
      </c>
      <c r="BQ24" s="84" t="s">
        <v>12</v>
      </c>
      <c r="BR24" s="83">
        <f>SUM($AZ$23+$AW$27+$AZ$33+$AW$39)</f>
        <v>2</v>
      </c>
      <c r="BS24" s="83">
        <f>SUM(BP24-BR24)</f>
        <v>12</v>
      </c>
      <c r="BT24" s="28"/>
      <c r="BU24" s="28" t="str">
        <f>IF((BV24+BW24)&gt;0,"Mannschaften gleich!",BM24)</f>
        <v>Fortuna Düsseldorf</v>
      </c>
      <c r="BV24" s="29">
        <f>IF(AND(BO24=BO25,BS24=BS25,BP24=BP25),1,0)</f>
        <v>0</v>
      </c>
      <c r="BW24" s="29">
        <f>IF(AND(BO23=BO24,BS23=BS24,BP23=BP24),1,0)</f>
        <v>0</v>
      </c>
      <c r="BX24" s="29"/>
      <c r="BY24" s="29"/>
      <c r="BZ24" s="29"/>
      <c r="CA24" s="29"/>
      <c r="CB24" s="29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</row>
    <row r="25" spans="2:116" s="26" customFormat="1" ht="18" customHeight="1" thickBot="1">
      <c r="B25" s="310">
        <v>2</v>
      </c>
      <c r="C25" s="311"/>
      <c r="D25" s="286">
        <v>2</v>
      </c>
      <c r="E25" s="287"/>
      <c r="F25" s="287"/>
      <c r="G25" s="287"/>
      <c r="H25" s="287"/>
      <c r="I25" s="288"/>
      <c r="J25" s="291">
        <v>0.5729166666666666</v>
      </c>
      <c r="K25" s="291"/>
      <c r="L25" s="291"/>
      <c r="M25" s="291"/>
      <c r="N25" s="292"/>
      <c r="O25" s="293" t="str">
        <f>O16</f>
        <v>FC Stukenbrock</v>
      </c>
      <c r="P25" s="289"/>
      <c r="Q25" s="289"/>
      <c r="R25" s="289"/>
      <c r="S25" s="289"/>
      <c r="T25" s="289"/>
      <c r="U25" s="289"/>
      <c r="V25" s="289"/>
      <c r="W25" s="289"/>
      <c r="X25" s="289"/>
      <c r="Y25" s="289"/>
      <c r="Z25" s="289"/>
      <c r="AA25" s="289"/>
      <c r="AB25" s="289"/>
      <c r="AC25" s="289"/>
      <c r="AD25" s="289"/>
      <c r="AE25" s="59" t="s">
        <v>11</v>
      </c>
      <c r="AF25" s="289" t="str">
        <f>O17</f>
        <v>SC Verl III</v>
      </c>
      <c r="AG25" s="289"/>
      <c r="AH25" s="289"/>
      <c r="AI25" s="289"/>
      <c r="AJ25" s="289"/>
      <c r="AK25" s="289"/>
      <c r="AL25" s="289"/>
      <c r="AM25" s="289"/>
      <c r="AN25" s="289"/>
      <c r="AO25" s="289"/>
      <c r="AP25" s="289"/>
      <c r="AQ25" s="289"/>
      <c r="AR25" s="289"/>
      <c r="AS25" s="289"/>
      <c r="AT25" s="289"/>
      <c r="AU25" s="289"/>
      <c r="AV25" s="290"/>
      <c r="AW25" s="301">
        <v>4</v>
      </c>
      <c r="AX25" s="302"/>
      <c r="AY25" s="59" t="s">
        <v>12</v>
      </c>
      <c r="AZ25" s="302">
        <v>0</v>
      </c>
      <c r="BA25" s="308"/>
      <c r="BB25" s="301"/>
      <c r="BC25" s="307"/>
      <c r="BD25" s="31"/>
      <c r="BE25" s="28"/>
      <c r="BF25" s="81">
        <f>IF(ISBLANK(AW25),"0",IF(AW25&gt;AZ25,3,IF(AW25=AZ25,1,0)))</f>
        <v>3</v>
      </c>
      <c r="BG25" s="81" t="s">
        <v>12</v>
      </c>
      <c r="BH25" s="81">
        <f>IF(ISBLANK(AZ25),"0",IF(AZ25&gt;AW25,3,IF(AZ25=AW25,1,0)))</f>
        <v>0</v>
      </c>
      <c r="BI25" s="28"/>
      <c r="BJ25" s="28"/>
      <c r="BK25" s="28"/>
      <c r="BL25" s="28"/>
      <c r="BM25" s="82" t="str">
        <f>$O$18</f>
        <v>SF Siegen</v>
      </c>
      <c r="BN25" s="83">
        <f>COUNT($BF$27,$BH$31,$BH$37,$BF$41)</f>
        <v>4</v>
      </c>
      <c r="BO25" s="83">
        <f>SUM($BF$27+$BH$31+$BH$37+$BF$41)</f>
        <v>6</v>
      </c>
      <c r="BP25" s="83">
        <f>SUM($AW$27+$AZ$31+$AZ$37+$AW$41)</f>
        <v>7</v>
      </c>
      <c r="BQ25" s="84" t="s">
        <v>12</v>
      </c>
      <c r="BR25" s="83">
        <f>SUM($AZ$27+$AW$31+$AW$37+$AZ$41)</f>
        <v>8</v>
      </c>
      <c r="BS25" s="83">
        <f>SUM(BP25-BR25)</f>
        <v>-1</v>
      </c>
      <c r="BT25" s="28"/>
      <c r="BU25" s="28" t="str">
        <f>IF((BV25+BW25)&gt;0,"Mannschaften gleich!",BM25)</f>
        <v>SF Siegen</v>
      </c>
      <c r="BV25" s="29">
        <f>IF(AND(BO25=BO26,BS25=BS26,BP25=BP26),1,0)</f>
        <v>0</v>
      </c>
      <c r="BW25" s="29">
        <f>IF(AND(BO24=BO25,BS24=BS25,BP24=BP25),1,0)</f>
        <v>0</v>
      </c>
      <c r="BX25" s="29"/>
      <c r="BY25" s="29"/>
      <c r="BZ25" s="29"/>
      <c r="CA25" s="29"/>
      <c r="CB25" s="29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27"/>
    </row>
    <row r="26" spans="2:116" s="26" customFormat="1" ht="18" customHeight="1" thickBot="1">
      <c r="B26" s="304"/>
      <c r="C26" s="305"/>
      <c r="D26" s="305"/>
      <c r="E26" s="305"/>
      <c r="F26" s="305"/>
      <c r="G26" s="305"/>
      <c r="H26" s="305"/>
      <c r="I26" s="305"/>
      <c r="J26" s="305"/>
      <c r="K26" s="305"/>
      <c r="L26" s="305"/>
      <c r="M26" s="305"/>
      <c r="N26" s="305"/>
      <c r="O26" s="305"/>
      <c r="P26" s="305"/>
      <c r="Q26" s="305"/>
      <c r="R26" s="305"/>
      <c r="S26" s="305"/>
      <c r="T26" s="305"/>
      <c r="U26" s="305"/>
      <c r="V26" s="305"/>
      <c r="W26" s="305"/>
      <c r="X26" s="305"/>
      <c r="Y26" s="305"/>
      <c r="Z26" s="305"/>
      <c r="AA26" s="305"/>
      <c r="AB26" s="305"/>
      <c r="AC26" s="305"/>
      <c r="AD26" s="305"/>
      <c r="AE26" s="305"/>
      <c r="AF26" s="305"/>
      <c r="AG26" s="305"/>
      <c r="AH26" s="305"/>
      <c r="AI26" s="305"/>
      <c r="AJ26" s="305"/>
      <c r="AK26" s="305"/>
      <c r="AL26" s="305"/>
      <c r="AM26" s="305"/>
      <c r="AN26" s="305"/>
      <c r="AO26" s="305"/>
      <c r="AP26" s="305"/>
      <c r="AQ26" s="305"/>
      <c r="AR26" s="305"/>
      <c r="AS26" s="305"/>
      <c r="AT26" s="305"/>
      <c r="AU26" s="305"/>
      <c r="AV26" s="305"/>
      <c r="AW26" s="305"/>
      <c r="AX26" s="305"/>
      <c r="AY26" s="305"/>
      <c r="AZ26" s="305"/>
      <c r="BA26" s="305"/>
      <c r="BB26" s="305"/>
      <c r="BC26" s="306"/>
      <c r="BD26" s="31"/>
      <c r="BE26" s="28"/>
      <c r="BF26" s="81"/>
      <c r="BG26" s="81"/>
      <c r="BH26" s="81"/>
      <c r="BI26" s="28"/>
      <c r="BJ26" s="28"/>
      <c r="BK26" s="28"/>
      <c r="BL26" s="28"/>
      <c r="BM26" s="82" t="str">
        <f>$O$16</f>
        <v>FC Stukenbrock</v>
      </c>
      <c r="BN26" s="83">
        <f>COUNT($BF$25,$BH$29,$BH$33,$BF$37)</f>
        <v>4</v>
      </c>
      <c r="BO26" s="83">
        <f>SUM($BF$25+$BH$29+$BH$33+$BF$37)</f>
        <v>3</v>
      </c>
      <c r="BP26" s="83">
        <f>SUM($AW$25+$AZ$29+$AZ$33+$AW$37)</f>
        <v>4</v>
      </c>
      <c r="BQ26" s="84" t="s">
        <v>12</v>
      </c>
      <c r="BR26" s="83">
        <f>SUM($AZ$25+$AW$29+$AW$33+$AZ$37)</f>
        <v>6</v>
      </c>
      <c r="BS26" s="83">
        <f>SUM(BP26-BR26)</f>
        <v>-2</v>
      </c>
      <c r="BT26" s="28"/>
      <c r="BU26" s="28" t="str">
        <f>IF((BV26+BW26)&gt;0,"Mannschaften gleich!",BM26)</f>
        <v>FC Stukenbrock</v>
      </c>
      <c r="BV26" s="29">
        <f>IF(AND(BO26=BO27,BS26=BS27,BP26=BP27),1,0)</f>
        <v>0</v>
      </c>
      <c r="BW26" s="29">
        <f>IF(AND(BO25=BO26,BS25=BS26,BP25=BP26),1,0)</f>
        <v>0</v>
      </c>
      <c r="BX26" s="29"/>
      <c r="BY26" s="29"/>
      <c r="BZ26" s="29"/>
      <c r="CA26" s="29"/>
      <c r="CB26" s="29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27"/>
    </row>
    <row r="27" spans="2:116" s="26" customFormat="1" ht="18" customHeight="1" thickBot="1">
      <c r="B27" s="310">
        <v>3</v>
      </c>
      <c r="C27" s="311"/>
      <c r="D27" s="286">
        <v>1</v>
      </c>
      <c r="E27" s="287"/>
      <c r="F27" s="287"/>
      <c r="G27" s="287"/>
      <c r="H27" s="287"/>
      <c r="I27" s="288"/>
      <c r="J27" s="291">
        <v>0.59375</v>
      </c>
      <c r="K27" s="291"/>
      <c r="L27" s="291"/>
      <c r="M27" s="291"/>
      <c r="N27" s="292"/>
      <c r="O27" s="293" t="str">
        <f>O18</f>
        <v>SF Siegen</v>
      </c>
      <c r="P27" s="289"/>
      <c r="Q27" s="289"/>
      <c r="R27" s="289"/>
      <c r="S27" s="289"/>
      <c r="T27" s="289"/>
      <c r="U27" s="289"/>
      <c r="V27" s="289"/>
      <c r="W27" s="289"/>
      <c r="X27" s="289"/>
      <c r="Y27" s="289"/>
      <c r="Z27" s="289"/>
      <c r="AA27" s="289"/>
      <c r="AB27" s="289"/>
      <c r="AC27" s="289"/>
      <c r="AD27" s="289"/>
      <c r="AE27" s="59" t="s">
        <v>11</v>
      </c>
      <c r="AF27" s="289" t="str">
        <f>O14</f>
        <v>Fortuna Düsseldorf</v>
      </c>
      <c r="AG27" s="289"/>
      <c r="AH27" s="289"/>
      <c r="AI27" s="289"/>
      <c r="AJ27" s="289"/>
      <c r="AK27" s="289"/>
      <c r="AL27" s="289"/>
      <c r="AM27" s="289"/>
      <c r="AN27" s="289"/>
      <c r="AO27" s="289"/>
      <c r="AP27" s="289"/>
      <c r="AQ27" s="289"/>
      <c r="AR27" s="289"/>
      <c r="AS27" s="289"/>
      <c r="AT27" s="289"/>
      <c r="AU27" s="289"/>
      <c r="AV27" s="290"/>
      <c r="AW27" s="301">
        <v>1</v>
      </c>
      <c r="AX27" s="302"/>
      <c r="AY27" s="59" t="s">
        <v>12</v>
      </c>
      <c r="AZ27" s="302">
        <v>5</v>
      </c>
      <c r="BA27" s="308"/>
      <c r="BB27" s="301"/>
      <c r="BC27" s="307"/>
      <c r="BD27" s="31"/>
      <c r="BE27" s="28"/>
      <c r="BF27" s="81">
        <f>IF(ISBLANK(AW27),"0",IF(AW27&gt;AZ27,3,IF(AW27=AZ27,1,0)))</f>
        <v>0</v>
      </c>
      <c r="BG27" s="81" t="s">
        <v>12</v>
      </c>
      <c r="BH27" s="81">
        <f>IF(ISBLANK(AZ27),"0",IF(AZ27&gt;AW27,3,IF(AZ27=AW27,1,0)))</f>
        <v>3</v>
      </c>
      <c r="BI27" s="28"/>
      <c r="BJ27" s="28"/>
      <c r="BK27" s="28"/>
      <c r="BL27" s="28"/>
      <c r="BM27" s="82" t="str">
        <f>$O$17</f>
        <v>SC Verl III</v>
      </c>
      <c r="BN27" s="83">
        <f>COUNT($BH$25,$BF$31,$BH$35,$BF$39)</f>
        <v>4</v>
      </c>
      <c r="BO27" s="83">
        <f>SUM($BH$25+$BF$31+$BH$35+$BF$39)</f>
        <v>0</v>
      </c>
      <c r="BP27" s="83">
        <f>SUM($AZ$25+$AW$31+$AZ$35+$AW$39)</f>
        <v>1</v>
      </c>
      <c r="BQ27" s="84" t="s">
        <v>12</v>
      </c>
      <c r="BR27" s="83">
        <f>SUM($AW$25+$AZ$31+$AW$35+$AZ$39)</f>
        <v>27</v>
      </c>
      <c r="BS27" s="83">
        <f>SUM(BP27-BR27)</f>
        <v>-26</v>
      </c>
      <c r="BT27" s="28"/>
      <c r="BU27" s="28" t="str">
        <f>IF(BV27&gt;0,"Mannschaften gleich!",BM27)</f>
        <v>SC Verl III</v>
      </c>
      <c r="BV27" s="29">
        <f>IF(AND(BO27=BO26,BS27=BS26,BP27=BP26),1,0)</f>
        <v>0</v>
      </c>
      <c r="BW27" s="29"/>
      <c r="BX27" s="29"/>
      <c r="BY27" s="29"/>
      <c r="BZ27" s="29"/>
      <c r="CA27" s="29"/>
      <c r="CB27" s="29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27"/>
    </row>
    <row r="28" spans="2:116" s="26" customFormat="1" ht="18" customHeight="1" thickBot="1">
      <c r="B28" s="304"/>
      <c r="C28" s="305"/>
      <c r="D28" s="305"/>
      <c r="E28" s="305"/>
      <c r="F28" s="305"/>
      <c r="G28" s="305"/>
      <c r="H28" s="305"/>
      <c r="I28" s="305"/>
      <c r="J28" s="305"/>
      <c r="K28" s="305"/>
      <c r="L28" s="305"/>
      <c r="M28" s="305"/>
      <c r="N28" s="305"/>
      <c r="O28" s="305"/>
      <c r="P28" s="305"/>
      <c r="Q28" s="305"/>
      <c r="R28" s="305"/>
      <c r="S28" s="305"/>
      <c r="T28" s="305"/>
      <c r="U28" s="305"/>
      <c r="V28" s="305"/>
      <c r="W28" s="305"/>
      <c r="X28" s="305"/>
      <c r="Y28" s="305"/>
      <c r="Z28" s="305"/>
      <c r="AA28" s="305"/>
      <c r="AB28" s="305"/>
      <c r="AC28" s="305"/>
      <c r="AD28" s="305"/>
      <c r="AE28" s="305"/>
      <c r="AF28" s="305"/>
      <c r="AG28" s="305"/>
      <c r="AH28" s="305"/>
      <c r="AI28" s="305"/>
      <c r="AJ28" s="305"/>
      <c r="AK28" s="305"/>
      <c r="AL28" s="305"/>
      <c r="AM28" s="305"/>
      <c r="AN28" s="305"/>
      <c r="AO28" s="305"/>
      <c r="AP28" s="305"/>
      <c r="AQ28" s="305"/>
      <c r="AR28" s="305"/>
      <c r="AS28" s="305"/>
      <c r="AT28" s="305"/>
      <c r="AU28" s="305"/>
      <c r="AV28" s="305"/>
      <c r="AW28" s="305"/>
      <c r="AX28" s="305"/>
      <c r="AY28" s="305"/>
      <c r="AZ28" s="305"/>
      <c r="BA28" s="305"/>
      <c r="BB28" s="305"/>
      <c r="BC28" s="306"/>
      <c r="BD28" s="31"/>
      <c r="BE28" s="28"/>
      <c r="BF28" s="81"/>
      <c r="BG28" s="81"/>
      <c r="BH28" s="81"/>
      <c r="BI28" s="28"/>
      <c r="BJ28" s="28"/>
      <c r="BK28" s="28"/>
      <c r="BL28" s="28"/>
      <c r="BM28" s="31"/>
      <c r="BN28" s="31"/>
      <c r="BO28" s="31"/>
      <c r="BP28" s="31"/>
      <c r="BQ28" s="31"/>
      <c r="BR28" s="31"/>
      <c r="BS28" s="31"/>
      <c r="BT28" s="28"/>
      <c r="BU28" s="28"/>
      <c r="BV28" s="29"/>
      <c r="BW28" s="29"/>
      <c r="BX28" s="29"/>
      <c r="BY28" s="29"/>
      <c r="BZ28" s="29"/>
      <c r="CA28" s="29"/>
      <c r="CB28" s="29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27"/>
    </row>
    <row r="29" spans="2:116" s="26" customFormat="1" ht="18" customHeight="1" thickBot="1">
      <c r="B29" s="310">
        <v>4</v>
      </c>
      <c r="C29" s="311"/>
      <c r="D29" s="286">
        <v>2</v>
      </c>
      <c r="E29" s="287"/>
      <c r="F29" s="287"/>
      <c r="G29" s="287"/>
      <c r="H29" s="287"/>
      <c r="I29" s="288"/>
      <c r="J29" s="291">
        <v>0.59375</v>
      </c>
      <c r="K29" s="291"/>
      <c r="L29" s="291"/>
      <c r="M29" s="291"/>
      <c r="N29" s="292"/>
      <c r="O29" s="293" t="str">
        <f>O15</f>
        <v>HJK Helsinki I (FI)</v>
      </c>
      <c r="P29" s="289"/>
      <c r="Q29" s="289"/>
      <c r="R29" s="289"/>
      <c r="S29" s="289"/>
      <c r="T29" s="289"/>
      <c r="U29" s="289"/>
      <c r="V29" s="289"/>
      <c r="W29" s="289"/>
      <c r="X29" s="289"/>
      <c r="Y29" s="289"/>
      <c r="Z29" s="289"/>
      <c r="AA29" s="289"/>
      <c r="AB29" s="289"/>
      <c r="AC29" s="289"/>
      <c r="AD29" s="289"/>
      <c r="AE29" s="59" t="s">
        <v>11</v>
      </c>
      <c r="AF29" s="289" t="str">
        <f>O16</f>
        <v>FC Stukenbrock</v>
      </c>
      <c r="AG29" s="289"/>
      <c r="AH29" s="289"/>
      <c r="AI29" s="289"/>
      <c r="AJ29" s="289"/>
      <c r="AK29" s="289"/>
      <c r="AL29" s="289"/>
      <c r="AM29" s="289"/>
      <c r="AN29" s="289"/>
      <c r="AO29" s="289"/>
      <c r="AP29" s="289"/>
      <c r="AQ29" s="289"/>
      <c r="AR29" s="289"/>
      <c r="AS29" s="289"/>
      <c r="AT29" s="289"/>
      <c r="AU29" s="289"/>
      <c r="AV29" s="290"/>
      <c r="AW29" s="301">
        <v>4</v>
      </c>
      <c r="AX29" s="302"/>
      <c r="AY29" s="59" t="s">
        <v>12</v>
      </c>
      <c r="AZ29" s="302">
        <v>0</v>
      </c>
      <c r="BA29" s="308"/>
      <c r="BB29" s="301"/>
      <c r="BC29" s="307"/>
      <c r="BD29" s="31"/>
      <c r="BE29" s="28"/>
      <c r="BF29" s="81">
        <f>IF(ISBLANK(AW29),"0",IF(AW29&gt;AZ29,3,IF(AW29=AZ29,1,0)))</f>
        <v>3</v>
      </c>
      <c r="BG29" s="81" t="s">
        <v>12</v>
      </c>
      <c r="BH29" s="81">
        <f>IF(ISBLANK(AZ29),"0",IF(AZ29&gt;AW29,3,IF(AZ29=AW29,1,0)))</f>
        <v>0</v>
      </c>
      <c r="BI29" s="28"/>
      <c r="BJ29" s="28"/>
      <c r="BK29" s="28"/>
      <c r="BL29" s="28"/>
      <c r="BM29" s="31"/>
      <c r="BN29" s="31"/>
      <c r="BO29" s="31"/>
      <c r="BP29" s="31"/>
      <c r="BQ29" s="31"/>
      <c r="BR29" s="31"/>
      <c r="BS29" s="31"/>
      <c r="BT29" s="28"/>
      <c r="BU29" s="28"/>
      <c r="BV29" s="29"/>
      <c r="BW29" s="29"/>
      <c r="BX29" s="29"/>
      <c r="BY29" s="29"/>
      <c r="BZ29" s="29"/>
      <c r="CA29" s="29"/>
      <c r="CB29" s="29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27"/>
    </row>
    <row r="30" spans="2:116" s="26" customFormat="1" ht="18" customHeight="1" thickBot="1">
      <c r="B30" s="304"/>
      <c r="C30" s="305"/>
      <c r="D30" s="305"/>
      <c r="E30" s="305"/>
      <c r="F30" s="305"/>
      <c r="G30" s="305"/>
      <c r="H30" s="305"/>
      <c r="I30" s="305"/>
      <c r="J30" s="305"/>
      <c r="K30" s="305"/>
      <c r="L30" s="305"/>
      <c r="M30" s="305"/>
      <c r="N30" s="305"/>
      <c r="O30" s="305"/>
      <c r="P30" s="305"/>
      <c r="Q30" s="305"/>
      <c r="R30" s="305"/>
      <c r="S30" s="305"/>
      <c r="T30" s="305"/>
      <c r="U30" s="305"/>
      <c r="V30" s="305"/>
      <c r="W30" s="305"/>
      <c r="X30" s="305"/>
      <c r="Y30" s="305"/>
      <c r="Z30" s="305"/>
      <c r="AA30" s="305"/>
      <c r="AB30" s="305"/>
      <c r="AC30" s="305"/>
      <c r="AD30" s="305"/>
      <c r="AE30" s="305"/>
      <c r="AF30" s="305"/>
      <c r="AG30" s="305"/>
      <c r="AH30" s="305"/>
      <c r="AI30" s="305"/>
      <c r="AJ30" s="305"/>
      <c r="AK30" s="305"/>
      <c r="AL30" s="305"/>
      <c r="AM30" s="305"/>
      <c r="AN30" s="305"/>
      <c r="AO30" s="305"/>
      <c r="AP30" s="305"/>
      <c r="AQ30" s="305"/>
      <c r="AR30" s="305"/>
      <c r="AS30" s="305"/>
      <c r="AT30" s="305"/>
      <c r="AU30" s="305"/>
      <c r="AV30" s="305"/>
      <c r="AW30" s="305"/>
      <c r="AX30" s="305"/>
      <c r="AY30" s="305"/>
      <c r="AZ30" s="305"/>
      <c r="BA30" s="305"/>
      <c r="BB30" s="305"/>
      <c r="BC30" s="306"/>
      <c r="BD30" s="31"/>
      <c r="BE30" s="28"/>
      <c r="BF30" s="81"/>
      <c r="BG30" s="81"/>
      <c r="BH30" s="81"/>
      <c r="BI30" s="28"/>
      <c r="BJ30" s="28"/>
      <c r="BK30" s="28"/>
      <c r="BL30" s="28"/>
      <c r="BM30" s="31"/>
      <c r="BN30" s="31"/>
      <c r="BO30" s="31"/>
      <c r="BP30" s="31"/>
      <c r="BQ30" s="31"/>
      <c r="BR30" s="31"/>
      <c r="BS30" s="31"/>
      <c r="BT30" s="28"/>
      <c r="BU30" s="28"/>
      <c r="BV30" s="29"/>
      <c r="BW30" s="29"/>
      <c r="BX30" s="29"/>
      <c r="BY30" s="29"/>
      <c r="BZ30" s="29"/>
      <c r="CA30" s="29"/>
      <c r="CB30" s="29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27"/>
    </row>
    <row r="31" spans="2:116" s="26" customFormat="1" ht="18" customHeight="1" thickBot="1">
      <c r="B31" s="310">
        <v>5</v>
      </c>
      <c r="C31" s="311"/>
      <c r="D31" s="286">
        <v>1</v>
      </c>
      <c r="E31" s="287"/>
      <c r="F31" s="287"/>
      <c r="G31" s="287"/>
      <c r="H31" s="287"/>
      <c r="I31" s="288"/>
      <c r="J31" s="291">
        <v>0.6145833333333334</v>
      </c>
      <c r="K31" s="291"/>
      <c r="L31" s="291"/>
      <c r="M31" s="291"/>
      <c r="N31" s="292"/>
      <c r="O31" s="293" t="str">
        <f>O17</f>
        <v>SC Verl III</v>
      </c>
      <c r="P31" s="289"/>
      <c r="Q31" s="289"/>
      <c r="R31" s="289"/>
      <c r="S31" s="289"/>
      <c r="T31" s="289"/>
      <c r="U31" s="289"/>
      <c r="V31" s="289"/>
      <c r="W31" s="289"/>
      <c r="X31" s="289"/>
      <c r="Y31" s="289"/>
      <c r="Z31" s="289"/>
      <c r="AA31" s="289"/>
      <c r="AB31" s="289"/>
      <c r="AC31" s="289"/>
      <c r="AD31" s="289"/>
      <c r="AE31" s="59" t="s">
        <v>11</v>
      </c>
      <c r="AF31" s="289" t="str">
        <f>O18</f>
        <v>SF Siegen</v>
      </c>
      <c r="AG31" s="289"/>
      <c r="AH31" s="289"/>
      <c r="AI31" s="289"/>
      <c r="AJ31" s="289"/>
      <c r="AK31" s="289"/>
      <c r="AL31" s="289"/>
      <c r="AM31" s="289"/>
      <c r="AN31" s="289"/>
      <c r="AO31" s="289"/>
      <c r="AP31" s="289"/>
      <c r="AQ31" s="289"/>
      <c r="AR31" s="289"/>
      <c r="AS31" s="289"/>
      <c r="AT31" s="289"/>
      <c r="AU31" s="289"/>
      <c r="AV31" s="290"/>
      <c r="AW31" s="301">
        <v>0</v>
      </c>
      <c r="AX31" s="302"/>
      <c r="AY31" s="59" t="s">
        <v>12</v>
      </c>
      <c r="AZ31" s="302">
        <v>5</v>
      </c>
      <c r="BA31" s="308"/>
      <c r="BB31" s="301"/>
      <c r="BC31" s="307"/>
      <c r="BD31" s="31"/>
      <c r="BE31" s="28"/>
      <c r="BF31" s="81">
        <f>IF(ISBLANK(AW31),"0",IF(AW31&gt;AZ31,3,IF(AW31=AZ31,1,0)))</f>
        <v>0</v>
      </c>
      <c r="BG31" s="81" t="s">
        <v>12</v>
      </c>
      <c r="BH31" s="81">
        <f>IF(ISBLANK(AZ31),"0",IF(AZ31&gt;AW31,3,IF(AZ31=AW31,1,0)))</f>
        <v>3</v>
      </c>
      <c r="BI31" s="28"/>
      <c r="BJ31" s="28"/>
      <c r="BK31" s="28"/>
      <c r="BL31" s="28"/>
      <c r="BM31" s="31"/>
      <c r="BN31" s="31"/>
      <c r="BO31" s="31"/>
      <c r="BP31" s="31"/>
      <c r="BQ31" s="31"/>
      <c r="BR31" s="31"/>
      <c r="BS31" s="31"/>
      <c r="BT31" s="28"/>
      <c r="BU31" s="28"/>
      <c r="BV31" s="29"/>
      <c r="BW31" s="29"/>
      <c r="BX31" s="29"/>
      <c r="BY31" s="29"/>
      <c r="BZ31" s="29"/>
      <c r="CA31" s="29"/>
      <c r="CB31" s="29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27"/>
    </row>
    <row r="32" spans="2:116" s="26" customFormat="1" ht="18" customHeight="1" thickBot="1">
      <c r="B32" s="304"/>
      <c r="C32" s="305"/>
      <c r="D32" s="305"/>
      <c r="E32" s="305"/>
      <c r="F32" s="305"/>
      <c r="G32" s="305"/>
      <c r="H32" s="305"/>
      <c r="I32" s="305"/>
      <c r="J32" s="305"/>
      <c r="K32" s="305"/>
      <c r="L32" s="305"/>
      <c r="M32" s="305"/>
      <c r="N32" s="305"/>
      <c r="O32" s="305"/>
      <c r="P32" s="305"/>
      <c r="Q32" s="305"/>
      <c r="R32" s="305"/>
      <c r="S32" s="305"/>
      <c r="T32" s="305"/>
      <c r="U32" s="305"/>
      <c r="V32" s="305"/>
      <c r="W32" s="305"/>
      <c r="X32" s="305"/>
      <c r="Y32" s="305"/>
      <c r="Z32" s="305"/>
      <c r="AA32" s="305"/>
      <c r="AB32" s="305"/>
      <c r="AC32" s="305"/>
      <c r="AD32" s="305"/>
      <c r="AE32" s="305"/>
      <c r="AF32" s="305"/>
      <c r="AG32" s="305"/>
      <c r="AH32" s="305"/>
      <c r="AI32" s="305"/>
      <c r="AJ32" s="305"/>
      <c r="AK32" s="305"/>
      <c r="AL32" s="305"/>
      <c r="AM32" s="305"/>
      <c r="AN32" s="305"/>
      <c r="AO32" s="305"/>
      <c r="AP32" s="305"/>
      <c r="AQ32" s="305"/>
      <c r="AR32" s="305"/>
      <c r="AS32" s="305"/>
      <c r="AT32" s="305"/>
      <c r="AU32" s="305"/>
      <c r="AV32" s="305"/>
      <c r="AW32" s="305"/>
      <c r="AX32" s="305"/>
      <c r="AY32" s="305"/>
      <c r="AZ32" s="305"/>
      <c r="BA32" s="305"/>
      <c r="BB32" s="305"/>
      <c r="BC32" s="306"/>
      <c r="BD32" s="31"/>
      <c r="BE32" s="28"/>
      <c r="BF32" s="81"/>
      <c r="BG32" s="81"/>
      <c r="BH32" s="81"/>
      <c r="BI32" s="28"/>
      <c r="BJ32" s="28"/>
      <c r="BK32" s="28"/>
      <c r="BL32" s="28"/>
      <c r="BM32" s="31"/>
      <c r="BN32" s="31"/>
      <c r="BO32" s="31"/>
      <c r="BP32" s="31"/>
      <c r="BQ32" s="31"/>
      <c r="BR32" s="31"/>
      <c r="BS32" s="31"/>
      <c r="BT32" s="28"/>
      <c r="BU32" s="28"/>
      <c r="BV32" s="29"/>
      <c r="BW32" s="29"/>
      <c r="BX32" s="29"/>
      <c r="BY32" s="29"/>
      <c r="BZ32" s="29"/>
      <c r="CA32" s="29"/>
      <c r="CB32" s="29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27"/>
    </row>
    <row r="33" spans="2:116" s="26" customFormat="1" ht="18" customHeight="1" thickBot="1">
      <c r="B33" s="310">
        <v>6</v>
      </c>
      <c r="C33" s="311"/>
      <c r="D33" s="286">
        <v>2</v>
      </c>
      <c r="E33" s="287"/>
      <c r="F33" s="287"/>
      <c r="G33" s="287"/>
      <c r="H33" s="287"/>
      <c r="I33" s="288"/>
      <c r="J33" s="291">
        <v>0.6145833333333334</v>
      </c>
      <c r="K33" s="291"/>
      <c r="L33" s="291"/>
      <c r="M33" s="291"/>
      <c r="N33" s="292"/>
      <c r="O33" s="293" t="str">
        <f>O14</f>
        <v>Fortuna Düsseldorf</v>
      </c>
      <c r="P33" s="289"/>
      <c r="Q33" s="289"/>
      <c r="R33" s="289"/>
      <c r="S33" s="289"/>
      <c r="T33" s="289"/>
      <c r="U33" s="289"/>
      <c r="V33" s="289"/>
      <c r="W33" s="289"/>
      <c r="X33" s="289"/>
      <c r="Y33" s="289"/>
      <c r="Z33" s="289"/>
      <c r="AA33" s="289"/>
      <c r="AB33" s="289"/>
      <c r="AC33" s="289"/>
      <c r="AD33" s="289"/>
      <c r="AE33" s="59" t="s">
        <v>11</v>
      </c>
      <c r="AF33" s="289" t="str">
        <f>O16</f>
        <v>FC Stukenbrock</v>
      </c>
      <c r="AG33" s="289"/>
      <c r="AH33" s="289"/>
      <c r="AI33" s="289"/>
      <c r="AJ33" s="289"/>
      <c r="AK33" s="289"/>
      <c r="AL33" s="289"/>
      <c r="AM33" s="289"/>
      <c r="AN33" s="289"/>
      <c r="AO33" s="289"/>
      <c r="AP33" s="289"/>
      <c r="AQ33" s="289"/>
      <c r="AR33" s="289"/>
      <c r="AS33" s="289"/>
      <c r="AT33" s="289"/>
      <c r="AU33" s="289"/>
      <c r="AV33" s="290"/>
      <c r="AW33" s="301">
        <v>1</v>
      </c>
      <c r="AX33" s="302"/>
      <c r="AY33" s="59" t="s">
        <v>12</v>
      </c>
      <c r="AZ33" s="302">
        <v>0</v>
      </c>
      <c r="BA33" s="308"/>
      <c r="BB33" s="301"/>
      <c r="BC33" s="307"/>
      <c r="BD33" s="31"/>
      <c r="BE33" s="28"/>
      <c r="BF33" s="81">
        <f>IF(ISBLANK(AW33),"0",IF(AW33&gt;AZ33,3,IF(AW33=AZ33,1,0)))</f>
        <v>3</v>
      </c>
      <c r="BG33" s="81" t="s">
        <v>12</v>
      </c>
      <c r="BH33" s="81">
        <f>IF(ISBLANK(AZ33),"0",IF(AZ33&gt;AW33,3,IF(AZ33=AW33,1,0)))</f>
        <v>0</v>
      </c>
      <c r="BI33" s="28"/>
      <c r="BJ33" s="28"/>
      <c r="BK33" s="3"/>
      <c r="BL33" s="3"/>
      <c r="BM33" s="3"/>
      <c r="BN33" s="3"/>
      <c r="BO33" s="3"/>
      <c r="BP33" s="3"/>
      <c r="BQ33" s="3"/>
      <c r="BR33" s="3"/>
      <c r="BS33" s="3"/>
      <c r="BT33" s="28"/>
      <c r="BU33" s="28"/>
      <c r="BV33" s="29"/>
      <c r="BW33" s="29"/>
      <c r="BX33" s="29"/>
      <c r="BY33" s="29"/>
      <c r="BZ33" s="29"/>
      <c r="CA33" s="29"/>
      <c r="CB33" s="29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27"/>
    </row>
    <row r="34" spans="2:116" s="26" customFormat="1" ht="18" customHeight="1" thickBot="1">
      <c r="B34" s="304"/>
      <c r="C34" s="305"/>
      <c r="D34" s="305"/>
      <c r="E34" s="305"/>
      <c r="F34" s="305"/>
      <c r="G34" s="305"/>
      <c r="H34" s="305"/>
      <c r="I34" s="305"/>
      <c r="J34" s="305"/>
      <c r="K34" s="305"/>
      <c r="L34" s="305"/>
      <c r="M34" s="305"/>
      <c r="N34" s="305"/>
      <c r="O34" s="305"/>
      <c r="P34" s="305"/>
      <c r="Q34" s="305"/>
      <c r="R34" s="305"/>
      <c r="S34" s="305"/>
      <c r="T34" s="305"/>
      <c r="U34" s="305"/>
      <c r="V34" s="305"/>
      <c r="W34" s="305"/>
      <c r="X34" s="305"/>
      <c r="Y34" s="305"/>
      <c r="Z34" s="305"/>
      <c r="AA34" s="305"/>
      <c r="AB34" s="305"/>
      <c r="AC34" s="305"/>
      <c r="AD34" s="305"/>
      <c r="AE34" s="305"/>
      <c r="AF34" s="305"/>
      <c r="AG34" s="305"/>
      <c r="AH34" s="305"/>
      <c r="AI34" s="305"/>
      <c r="AJ34" s="305"/>
      <c r="AK34" s="305"/>
      <c r="AL34" s="305"/>
      <c r="AM34" s="305"/>
      <c r="AN34" s="305"/>
      <c r="AO34" s="305"/>
      <c r="AP34" s="305"/>
      <c r="AQ34" s="305"/>
      <c r="AR34" s="305"/>
      <c r="AS34" s="305"/>
      <c r="AT34" s="305"/>
      <c r="AU34" s="305"/>
      <c r="AV34" s="305"/>
      <c r="AW34" s="305"/>
      <c r="AX34" s="305"/>
      <c r="AY34" s="305"/>
      <c r="AZ34" s="305"/>
      <c r="BA34" s="305"/>
      <c r="BB34" s="305"/>
      <c r="BC34" s="306"/>
      <c r="BD34" s="31"/>
      <c r="BE34" s="28"/>
      <c r="BF34" s="81"/>
      <c r="BG34" s="81"/>
      <c r="BH34" s="81"/>
      <c r="BI34" s="28"/>
      <c r="BJ34" s="28"/>
      <c r="BK34" s="3"/>
      <c r="BL34" s="3"/>
      <c r="BM34" s="3"/>
      <c r="BN34" s="3"/>
      <c r="BO34" s="3"/>
      <c r="BP34" s="3"/>
      <c r="BQ34" s="3"/>
      <c r="BR34" s="3"/>
      <c r="BS34" s="3"/>
      <c r="BT34" s="28"/>
      <c r="BU34" s="28"/>
      <c r="BV34" s="29"/>
      <c r="BW34" s="29"/>
      <c r="BX34" s="29"/>
      <c r="BY34" s="29"/>
      <c r="BZ34" s="29"/>
      <c r="CA34" s="29"/>
      <c r="CB34" s="29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27"/>
    </row>
    <row r="35" spans="2:116" s="26" customFormat="1" ht="18" customHeight="1" thickBot="1">
      <c r="B35" s="310">
        <v>7</v>
      </c>
      <c r="C35" s="311"/>
      <c r="D35" s="286">
        <v>1</v>
      </c>
      <c r="E35" s="287"/>
      <c r="F35" s="287"/>
      <c r="G35" s="287"/>
      <c r="H35" s="287"/>
      <c r="I35" s="288"/>
      <c r="J35" s="291">
        <v>0.6354166666666666</v>
      </c>
      <c r="K35" s="291"/>
      <c r="L35" s="291"/>
      <c r="M35" s="291"/>
      <c r="N35" s="292"/>
      <c r="O35" s="293" t="str">
        <f>O15</f>
        <v>HJK Helsinki I (FI)</v>
      </c>
      <c r="P35" s="289"/>
      <c r="Q35" s="289"/>
      <c r="R35" s="289"/>
      <c r="S35" s="289"/>
      <c r="T35" s="289"/>
      <c r="U35" s="289"/>
      <c r="V35" s="289"/>
      <c r="W35" s="289"/>
      <c r="X35" s="289"/>
      <c r="Y35" s="289"/>
      <c r="Z35" s="289"/>
      <c r="AA35" s="289"/>
      <c r="AB35" s="289"/>
      <c r="AC35" s="289"/>
      <c r="AD35" s="289"/>
      <c r="AE35" s="59" t="s">
        <v>11</v>
      </c>
      <c r="AF35" s="289" t="str">
        <f>O17</f>
        <v>SC Verl III</v>
      </c>
      <c r="AG35" s="289"/>
      <c r="AH35" s="289"/>
      <c r="AI35" s="289"/>
      <c r="AJ35" s="289"/>
      <c r="AK35" s="289"/>
      <c r="AL35" s="289"/>
      <c r="AM35" s="289"/>
      <c r="AN35" s="289"/>
      <c r="AO35" s="289"/>
      <c r="AP35" s="289"/>
      <c r="AQ35" s="289"/>
      <c r="AR35" s="289"/>
      <c r="AS35" s="289"/>
      <c r="AT35" s="289"/>
      <c r="AU35" s="289"/>
      <c r="AV35" s="290"/>
      <c r="AW35" s="301">
        <v>10</v>
      </c>
      <c r="AX35" s="302"/>
      <c r="AY35" s="59" t="s">
        <v>12</v>
      </c>
      <c r="AZ35" s="302">
        <v>1</v>
      </c>
      <c r="BA35" s="308"/>
      <c r="BB35" s="301"/>
      <c r="BC35" s="307"/>
      <c r="BD35" s="138"/>
      <c r="BE35" s="28"/>
      <c r="BF35" s="81">
        <f>IF(ISBLANK(AW35),"0",IF(AW35&gt;AZ35,3,IF(AW35=AZ35,1,0)))</f>
        <v>3</v>
      </c>
      <c r="BG35" s="81" t="s">
        <v>12</v>
      </c>
      <c r="BH35" s="81">
        <f>IF(ISBLANK(AZ35),"0",IF(AZ35&gt;AW35,3,IF(AZ35=AW35,1,0)))</f>
        <v>0</v>
      </c>
      <c r="BI35" s="28"/>
      <c r="BJ35" s="28"/>
      <c r="BK35" s="86"/>
      <c r="BL35" s="86"/>
      <c r="BM35" s="31"/>
      <c r="BN35" s="31"/>
      <c r="BO35" s="31"/>
      <c r="BP35" s="31"/>
      <c r="BQ35" s="31"/>
      <c r="BR35" s="31"/>
      <c r="BS35" s="83"/>
      <c r="BT35" s="28"/>
      <c r="BU35" s="28"/>
      <c r="BV35" s="29"/>
      <c r="BW35" s="29"/>
      <c r="BX35" s="29"/>
      <c r="BY35" s="29"/>
      <c r="BZ35" s="29"/>
      <c r="CA35" s="29"/>
      <c r="CB35" s="29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27"/>
    </row>
    <row r="36" spans="2:116" s="26" customFormat="1" ht="18" customHeight="1" thickBot="1">
      <c r="B36" s="304"/>
      <c r="C36" s="305"/>
      <c r="D36" s="305"/>
      <c r="E36" s="305"/>
      <c r="F36" s="305"/>
      <c r="G36" s="305"/>
      <c r="H36" s="305"/>
      <c r="I36" s="305"/>
      <c r="J36" s="305"/>
      <c r="K36" s="305"/>
      <c r="L36" s="305"/>
      <c r="M36" s="305"/>
      <c r="N36" s="305"/>
      <c r="O36" s="305"/>
      <c r="P36" s="305"/>
      <c r="Q36" s="305"/>
      <c r="R36" s="305"/>
      <c r="S36" s="305"/>
      <c r="T36" s="305"/>
      <c r="U36" s="305"/>
      <c r="V36" s="305"/>
      <c r="W36" s="305"/>
      <c r="X36" s="305"/>
      <c r="Y36" s="305"/>
      <c r="Z36" s="305"/>
      <c r="AA36" s="305"/>
      <c r="AB36" s="305"/>
      <c r="AC36" s="305"/>
      <c r="AD36" s="305"/>
      <c r="AE36" s="305"/>
      <c r="AF36" s="305"/>
      <c r="AG36" s="305"/>
      <c r="AH36" s="305"/>
      <c r="AI36" s="305"/>
      <c r="AJ36" s="305"/>
      <c r="AK36" s="305"/>
      <c r="AL36" s="305"/>
      <c r="AM36" s="305"/>
      <c r="AN36" s="305"/>
      <c r="AO36" s="305"/>
      <c r="AP36" s="305"/>
      <c r="AQ36" s="305"/>
      <c r="AR36" s="305"/>
      <c r="AS36" s="305"/>
      <c r="AT36" s="305"/>
      <c r="AU36" s="305"/>
      <c r="AV36" s="305"/>
      <c r="AW36" s="305"/>
      <c r="AX36" s="305"/>
      <c r="AY36" s="305"/>
      <c r="AZ36" s="305"/>
      <c r="BA36" s="305"/>
      <c r="BB36" s="305"/>
      <c r="BC36" s="306"/>
      <c r="BD36" s="138"/>
      <c r="BE36" s="28"/>
      <c r="BF36" s="81"/>
      <c r="BG36" s="81"/>
      <c r="BH36" s="81"/>
      <c r="BI36" s="28"/>
      <c r="BJ36" s="28"/>
      <c r="BK36" s="86"/>
      <c r="BL36" s="86"/>
      <c r="BM36" s="31"/>
      <c r="BN36" s="31"/>
      <c r="BO36" s="31"/>
      <c r="BP36" s="31"/>
      <c r="BQ36" s="31"/>
      <c r="BR36" s="31"/>
      <c r="BS36" s="83"/>
      <c r="BT36" s="28"/>
      <c r="BU36" s="28"/>
      <c r="BV36" s="29"/>
      <c r="BW36" s="29"/>
      <c r="BX36" s="29"/>
      <c r="BY36" s="29"/>
      <c r="BZ36" s="29"/>
      <c r="CA36" s="29"/>
      <c r="CB36" s="29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27"/>
    </row>
    <row r="37" spans="2:116" s="26" customFormat="1" ht="18" customHeight="1" thickBot="1">
      <c r="B37" s="310">
        <v>8</v>
      </c>
      <c r="C37" s="311"/>
      <c r="D37" s="286">
        <v>2</v>
      </c>
      <c r="E37" s="287"/>
      <c r="F37" s="287"/>
      <c r="G37" s="287"/>
      <c r="H37" s="287"/>
      <c r="I37" s="288"/>
      <c r="J37" s="291">
        <v>0.6354166666666666</v>
      </c>
      <c r="K37" s="291"/>
      <c r="L37" s="291"/>
      <c r="M37" s="291"/>
      <c r="N37" s="292"/>
      <c r="O37" s="293" t="str">
        <f>O16</f>
        <v>FC Stukenbrock</v>
      </c>
      <c r="P37" s="289"/>
      <c r="Q37" s="289"/>
      <c r="R37" s="289"/>
      <c r="S37" s="289"/>
      <c r="T37" s="289"/>
      <c r="U37" s="289"/>
      <c r="V37" s="289"/>
      <c r="W37" s="289"/>
      <c r="X37" s="289"/>
      <c r="Y37" s="289"/>
      <c r="Z37" s="289"/>
      <c r="AA37" s="289"/>
      <c r="AB37" s="289"/>
      <c r="AC37" s="289"/>
      <c r="AD37" s="289"/>
      <c r="AE37" s="59" t="s">
        <v>11</v>
      </c>
      <c r="AF37" s="289" t="str">
        <f>O18</f>
        <v>SF Siegen</v>
      </c>
      <c r="AG37" s="289"/>
      <c r="AH37" s="289"/>
      <c r="AI37" s="289"/>
      <c r="AJ37" s="289"/>
      <c r="AK37" s="289"/>
      <c r="AL37" s="289"/>
      <c r="AM37" s="289"/>
      <c r="AN37" s="289"/>
      <c r="AO37" s="289"/>
      <c r="AP37" s="289"/>
      <c r="AQ37" s="289"/>
      <c r="AR37" s="289"/>
      <c r="AS37" s="289"/>
      <c r="AT37" s="289"/>
      <c r="AU37" s="289"/>
      <c r="AV37" s="290"/>
      <c r="AW37" s="301">
        <v>0</v>
      </c>
      <c r="AX37" s="302"/>
      <c r="AY37" s="59" t="s">
        <v>12</v>
      </c>
      <c r="AZ37" s="302">
        <v>1</v>
      </c>
      <c r="BA37" s="308"/>
      <c r="BB37" s="301"/>
      <c r="BC37" s="307"/>
      <c r="BD37" s="138"/>
      <c r="BE37" s="28"/>
      <c r="BF37" s="81">
        <f>IF(ISBLANK(AW37),"0",IF(AW37&gt;AZ37,3,IF(AW37=AZ37,1,0)))</f>
        <v>0</v>
      </c>
      <c r="BG37" s="81" t="s">
        <v>12</v>
      </c>
      <c r="BH37" s="81">
        <f>IF(ISBLANK(AZ37),"0",IF(AZ37&gt;AW37,3,IF(AZ37=AW37,1,0)))</f>
        <v>3</v>
      </c>
      <c r="BI37" s="28"/>
      <c r="BJ37" s="28"/>
      <c r="BK37" s="86"/>
      <c r="BL37" s="86"/>
      <c r="BM37" s="31"/>
      <c r="BN37" s="31"/>
      <c r="BO37" s="31"/>
      <c r="BP37" s="31"/>
      <c r="BQ37" s="31"/>
      <c r="BR37" s="31"/>
      <c r="BS37" s="83"/>
      <c r="BT37" s="28"/>
      <c r="BU37" s="28"/>
      <c r="BV37" s="29"/>
      <c r="BW37" s="29"/>
      <c r="BX37" s="29"/>
      <c r="BY37" s="29"/>
      <c r="BZ37" s="29"/>
      <c r="CA37" s="29"/>
      <c r="CB37" s="29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27"/>
    </row>
    <row r="38" spans="2:116" s="26" customFormat="1" ht="18" customHeight="1" thickBot="1">
      <c r="B38" s="304"/>
      <c r="C38" s="305"/>
      <c r="D38" s="305"/>
      <c r="E38" s="305"/>
      <c r="F38" s="305"/>
      <c r="G38" s="305"/>
      <c r="H38" s="305"/>
      <c r="I38" s="305"/>
      <c r="J38" s="305"/>
      <c r="K38" s="305"/>
      <c r="L38" s="305"/>
      <c r="M38" s="305"/>
      <c r="N38" s="305"/>
      <c r="O38" s="305"/>
      <c r="P38" s="305"/>
      <c r="Q38" s="305"/>
      <c r="R38" s="305"/>
      <c r="S38" s="305"/>
      <c r="T38" s="305"/>
      <c r="U38" s="305"/>
      <c r="V38" s="305"/>
      <c r="W38" s="305"/>
      <c r="X38" s="305"/>
      <c r="Y38" s="305"/>
      <c r="Z38" s="305"/>
      <c r="AA38" s="305"/>
      <c r="AB38" s="305"/>
      <c r="AC38" s="305"/>
      <c r="AD38" s="305"/>
      <c r="AE38" s="305"/>
      <c r="AF38" s="305"/>
      <c r="AG38" s="305"/>
      <c r="AH38" s="305"/>
      <c r="AI38" s="305"/>
      <c r="AJ38" s="305"/>
      <c r="AK38" s="305"/>
      <c r="AL38" s="305"/>
      <c r="AM38" s="305"/>
      <c r="AN38" s="305"/>
      <c r="AO38" s="305"/>
      <c r="AP38" s="305"/>
      <c r="AQ38" s="305"/>
      <c r="AR38" s="305"/>
      <c r="AS38" s="305"/>
      <c r="AT38" s="305"/>
      <c r="AU38" s="305"/>
      <c r="AV38" s="305"/>
      <c r="AW38" s="305"/>
      <c r="AX38" s="305"/>
      <c r="AY38" s="305"/>
      <c r="AZ38" s="305"/>
      <c r="BA38" s="305"/>
      <c r="BB38" s="305"/>
      <c r="BC38" s="306"/>
      <c r="BD38" s="138"/>
      <c r="BE38" s="28"/>
      <c r="BF38" s="81"/>
      <c r="BG38" s="81"/>
      <c r="BH38" s="81"/>
      <c r="BI38" s="28"/>
      <c r="BJ38" s="28"/>
      <c r="BK38" s="86"/>
      <c r="BL38" s="86"/>
      <c r="BM38" s="31"/>
      <c r="BN38" s="31"/>
      <c r="BO38" s="31"/>
      <c r="BP38" s="31"/>
      <c r="BQ38" s="31"/>
      <c r="BR38" s="31"/>
      <c r="BS38" s="83"/>
      <c r="BT38" s="28"/>
      <c r="BU38" s="28"/>
      <c r="BV38" s="29"/>
      <c r="BW38" s="29"/>
      <c r="BX38" s="29"/>
      <c r="BY38" s="29"/>
      <c r="BZ38" s="29"/>
      <c r="CA38" s="29"/>
      <c r="CB38" s="29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27"/>
    </row>
    <row r="39" spans="2:116" s="26" customFormat="1" ht="18" customHeight="1" thickBot="1">
      <c r="B39" s="310">
        <v>9</v>
      </c>
      <c r="C39" s="311"/>
      <c r="D39" s="286">
        <v>1</v>
      </c>
      <c r="E39" s="287"/>
      <c r="F39" s="287"/>
      <c r="G39" s="287"/>
      <c r="H39" s="287"/>
      <c r="I39" s="288"/>
      <c r="J39" s="291">
        <v>0.65625</v>
      </c>
      <c r="K39" s="291"/>
      <c r="L39" s="291"/>
      <c r="M39" s="291"/>
      <c r="N39" s="292"/>
      <c r="O39" s="293" t="str">
        <f>O17</f>
        <v>SC Verl III</v>
      </c>
      <c r="P39" s="289"/>
      <c r="Q39" s="289"/>
      <c r="R39" s="289"/>
      <c r="S39" s="289"/>
      <c r="T39" s="289"/>
      <c r="U39" s="289"/>
      <c r="V39" s="289"/>
      <c r="W39" s="289"/>
      <c r="X39" s="289"/>
      <c r="Y39" s="289"/>
      <c r="Z39" s="289"/>
      <c r="AA39" s="289"/>
      <c r="AB39" s="289"/>
      <c r="AC39" s="289"/>
      <c r="AD39" s="289"/>
      <c r="AE39" s="59" t="s">
        <v>11</v>
      </c>
      <c r="AF39" s="289" t="str">
        <f>O14</f>
        <v>Fortuna Düsseldorf</v>
      </c>
      <c r="AG39" s="289"/>
      <c r="AH39" s="289"/>
      <c r="AI39" s="289"/>
      <c r="AJ39" s="289"/>
      <c r="AK39" s="289"/>
      <c r="AL39" s="289"/>
      <c r="AM39" s="289"/>
      <c r="AN39" s="289"/>
      <c r="AO39" s="289"/>
      <c r="AP39" s="289"/>
      <c r="AQ39" s="289"/>
      <c r="AR39" s="289"/>
      <c r="AS39" s="289"/>
      <c r="AT39" s="289"/>
      <c r="AU39" s="289"/>
      <c r="AV39" s="290"/>
      <c r="AW39" s="301">
        <v>0</v>
      </c>
      <c r="AX39" s="302"/>
      <c r="AY39" s="59" t="s">
        <v>12</v>
      </c>
      <c r="AZ39" s="302">
        <v>8</v>
      </c>
      <c r="BA39" s="308"/>
      <c r="BB39" s="301"/>
      <c r="BC39" s="307"/>
      <c r="BD39" s="138"/>
      <c r="BE39" s="28"/>
      <c r="BF39" s="81">
        <f>IF(ISBLANK(AW39),"0",IF(AW39&gt;AZ39,3,IF(AW39=AZ39,1,0)))</f>
        <v>0</v>
      </c>
      <c r="BG39" s="81" t="s">
        <v>12</v>
      </c>
      <c r="BH39" s="81">
        <f>IF(ISBLANK(AZ39),"0",IF(AZ39&gt;AW39,3,IF(AZ39=AW39,1,0)))</f>
        <v>3</v>
      </c>
      <c r="BI39" s="28"/>
      <c r="BJ39" s="28"/>
      <c r="BK39" s="86"/>
      <c r="BL39" s="86"/>
      <c r="BM39" s="31"/>
      <c r="BN39" s="31"/>
      <c r="BO39" s="31"/>
      <c r="BP39" s="31"/>
      <c r="BQ39" s="31"/>
      <c r="BR39" s="31"/>
      <c r="BS39" s="83"/>
      <c r="BT39" s="28"/>
      <c r="BU39" s="28"/>
      <c r="BV39" s="29"/>
      <c r="BW39" s="29"/>
      <c r="BX39" s="29"/>
      <c r="BY39" s="29"/>
      <c r="BZ39" s="29"/>
      <c r="CA39" s="29"/>
      <c r="CB39" s="29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27"/>
    </row>
    <row r="40" spans="2:116" s="26" customFormat="1" ht="18" customHeight="1" thickBot="1">
      <c r="B40" s="304"/>
      <c r="C40" s="305"/>
      <c r="D40" s="305"/>
      <c r="E40" s="305"/>
      <c r="F40" s="305"/>
      <c r="G40" s="305"/>
      <c r="H40" s="305"/>
      <c r="I40" s="305"/>
      <c r="J40" s="305"/>
      <c r="K40" s="305"/>
      <c r="L40" s="305"/>
      <c r="M40" s="305"/>
      <c r="N40" s="305"/>
      <c r="O40" s="305"/>
      <c r="P40" s="305"/>
      <c r="Q40" s="305"/>
      <c r="R40" s="305"/>
      <c r="S40" s="305"/>
      <c r="T40" s="305"/>
      <c r="U40" s="305"/>
      <c r="V40" s="305"/>
      <c r="W40" s="305"/>
      <c r="X40" s="305"/>
      <c r="Y40" s="305"/>
      <c r="Z40" s="305"/>
      <c r="AA40" s="305"/>
      <c r="AB40" s="305"/>
      <c r="AC40" s="305"/>
      <c r="AD40" s="305"/>
      <c r="AE40" s="305"/>
      <c r="AF40" s="305"/>
      <c r="AG40" s="305"/>
      <c r="AH40" s="305"/>
      <c r="AI40" s="305"/>
      <c r="AJ40" s="305"/>
      <c r="AK40" s="305"/>
      <c r="AL40" s="305"/>
      <c r="AM40" s="305"/>
      <c r="AN40" s="305"/>
      <c r="AO40" s="305"/>
      <c r="AP40" s="305"/>
      <c r="AQ40" s="305"/>
      <c r="AR40" s="305"/>
      <c r="AS40" s="305"/>
      <c r="AT40" s="305"/>
      <c r="AU40" s="305"/>
      <c r="AV40" s="305"/>
      <c r="AW40" s="305"/>
      <c r="AX40" s="305"/>
      <c r="AY40" s="305"/>
      <c r="AZ40" s="305"/>
      <c r="BA40" s="305"/>
      <c r="BB40" s="305"/>
      <c r="BC40" s="306"/>
      <c r="BD40" s="138"/>
      <c r="BE40" s="28"/>
      <c r="BF40" s="81"/>
      <c r="BG40" s="81"/>
      <c r="BH40" s="81"/>
      <c r="BI40" s="28"/>
      <c r="BJ40" s="28"/>
      <c r="BK40" s="86"/>
      <c r="BL40" s="86"/>
      <c r="BM40" s="31"/>
      <c r="BN40" s="31"/>
      <c r="BO40" s="31"/>
      <c r="BP40" s="31"/>
      <c r="BQ40" s="31"/>
      <c r="BR40" s="31"/>
      <c r="BS40" s="83"/>
      <c r="BT40" s="28"/>
      <c r="BU40" s="28"/>
      <c r="BV40" s="29"/>
      <c r="BW40" s="29"/>
      <c r="BX40" s="29"/>
      <c r="BY40" s="29"/>
      <c r="BZ40" s="29"/>
      <c r="CA40" s="29"/>
      <c r="CB40" s="29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27"/>
    </row>
    <row r="41" spans="2:116" s="26" customFormat="1" ht="18" customHeight="1" thickBot="1">
      <c r="B41" s="310">
        <v>10</v>
      </c>
      <c r="C41" s="311"/>
      <c r="D41" s="286">
        <v>2</v>
      </c>
      <c r="E41" s="287"/>
      <c r="F41" s="287"/>
      <c r="G41" s="287"/>
      <c r="H41" s="287"/>
      <c r="I41" s="288"/>
      <c r="J41" s="291">
        <v>0.65625</v>
      </c>
      <c r="K41" s="291"/>
      <c r="L41" s="291"/>
      <c r="M41" s="291"/>
      <c r="N41" s="292"/>
      <c r="O41" s="293" t="str">
        <f>O18</f>
        <v>SF Siegen</v>
      </c>
      <c r="P41" s="289"/>
      <c r="Q41" s="289"/>
      <c r="R41" s="289"/>
      <c r="S41" s="289"/>
      <c r="T41" s="289"/>
      <c r="U41" s="289"/>
      <c r="V41" s="289"/>
      <c r="W41" s="289"/>
      <c r="X41" s="289"/>
      <c r="Y41" s="289"/>
      <c r="Z41" s="289"/>
      <c r="AA41" s="289"/>
      <c r="AB41" s="289"/>
      <c r="AC41" s="289"/>
      <c r="AD41" s="289"/>
      <c r="AE41" s="59" t="s">
        <v>11</v>
      </c>
      <c r="AF41" s="289" t="str">
        <f>O15</f>
        <v>HJK Helsinki I (FI)</v>
      </c>
      <c r="AG41" s="289"/>
      <c r="AH41" s="289"/>
      <c r="AI41" s="289"/>
      <c r="AJ41" s="289"/>
      <c r="AK41" s="289"/>
      <c r="AL41" s="289"/>
      <c r="AM41" s="289"/>
      <c r="AN41" s="289"/>
      <c r="AO41" s="289"/>
      <c r="AP41" s="289"/>
      <c r="AQ41" s="289"/>
      <c r="AR41" s="289"/>
      <c r="AS41" s="289"/>
      <c r="AT41" s="289"/>
      <c r="AU41" s="289"/>
      <c r="AV41" s="290"/>
      <c r="AW41" s="301">
        <v>0</v>
      </c>
      <c r="AX41" s="302"/>
      <c r="AY41" s="59" t="s">
        <v>12</v>
      </c>
      <c r="AZ41" s="302">
        <v>3</v>
      </c>
      <c r="BA41" s="308"/>
      <c r="BB41" s="301"/>
      <c r="BC41" s="307"/>
      <c r="BD41" s="138"/>
      <c r="BE41" s="28"/>
      <c r="BF41" s="81">
        <f>IF(ISBLANK(AW41),"0",IF(AW41&gt;AZ41,3,IF(AW41=AZ41,1,0)))</f>
        <v>0</v>
      </c>
      <c r="BG41" s="81" t="s">
        <v>12</v>
      </c>
      <c r="BH41" s="81">
        <f>IF(ISBLANK(AZ41),"0",IF(AZ41&gt;AW41,3,IF(AZ41=AW41,1,0)))</f>
        <v>3</v>
      </c>
      <c r="BI41" s="28"/>
      <c r="BJ41" s="28"/>
      <c r="BK41" s="86"/>
      <c r="BL41" s="86"/>
      <c r="BM41" s="31"/>
      <c r="BN41" s="31"/>
      <c r="BO41" s="31"/>
      <c r="BP41" s="31"/>
      <c r="BQ41" s="31"/>
      <c r="BR41" s="31"/>
      <c r="BS41" s="83"/>
      <c r="BT41" s="28"/>
      <c r="BU41" s="28"/>
      <c r="BV41" s="29"/>
      <c r="BW41" s="29"/>
      <c r="BX41" s="29"/>
      <c r="BY41" s="29"/>
      <c r="BZ41" s="29"/>
      <c r="CA41" s="29"/>
      <c r="CB41" s="29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27"/>
    </row>
    <row r="43" ht="12.75">
      <c r="B43" s="37" t="s">
        <v>36</v>
      </c>
    </row>
    <row r="44" ht="6" customHeight="1"/>
    <row r="45" spans="27:115" s="40" customFormat="1" ht="13.5" customHeight="1" thickBot="1">
      <c r="AA45" s="41"/>
      <c r="AB45" s="41"/>
      <c r="AC45" s="41"/>
      <c r="AD45" s="41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 s="42"/>
      <c r="BE45" s="131"/>
      <c r="BF45" s="131"/>
      <c r="BG45" s="131"/>
      <c r="BH45" s="131"/>
      <c r="BI45" s="131"/>
      <c r="BJ45" s="131"/>
      <c r="BK45" s="131"/>
      <c r="BL45" s="131"/>
      <c r="BM45" s="131"/>
      <c r="BN45" s="131"/>
      <c r="BO45" s="131"/>
      <c r="BP45" s="131"/>
      <c r="BQ45" s="131"/>
      <c r="BR45" s="131"/>
      <c r="BS45" s="131"/>
      <c r="BT45" s="131"/>
      <c r="BU45" s="131"/>
      <c r="BV45" s="132"/>
      <c r="BW45" s="132"/>
      <c r="BX45" s="132"/>
      <c r="BY45" s="132"/>
      <c r="BZ45" s="132"/>
      <c r="CA45" s="132"/>
      <c r="CB45" s="13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</row>
    <row r="46" spans="6:115" s="13" customFormat="1" ht="16.5" thickBot="1">
      <c r="F46" s="295" t="s">
        <v>17</v>
      </c>
      <c r="G46" s="296"/>
      <c r="H46" s="296"/>
      <c r="I46" s="296"/>
      <c r="J46" s="296"/>
      <c r="K46" s="296"/>
      <c r="L46" s="296"/>
      <c r="M46" s="296"/>
      <c r="N46" s="296"/>
      <c r="O46" s="296"/>
      <c r="P46" s="296"/>
      <c r="Q46" s="296"/>
      <c r="R46" s="296"/>
      <c r="S46" s="296"/>
      <c r="T46" s="296"/>
      <c r="U46" s="296"/>
      <c r="V46" s="296"/>
      <c r="W46" s="296"/>
      <c r="X46" s="296"/>
      <c r="Y46" s="296"/>
      <c r="Z46" s="296"/>
      <c r="AA46" s="296"/>
      <c r="AB46" s="296"/>
      <c r="AC46" s="296"/>
      <c r="AD46" s="296"/>
      <c r="AE46" s="296"/>
      <c r="AF46" s="296"/>
      <c r="AG46" s="297"/>
      <c r="AH46" s="309" t="s">
        <v>18</v>
      </c>
      <c r="AI46" s="296"/>
      <c r="AJ46" s="296"/>
      <c r="AK46" s="309" t="s">
        <v>13</v>
      </c>
      <c r="AL46" s="296"/>
      <c r="AM46" s="296"/>
      <c r="AN46" s="309" t="s">
        <v>14</v>
      </c>
      <c r="AO46" s="296"/>
      <c r="AP46" s="296"/>
      <c r="AQ46" s="296"/>
      <c r="AR46" s="296"/>
      <c r="AS46" s="296"/>
      <c r="AT46" s="297"/>
      <c r="AU46" s="296" t="s">
        <v>15</v>
      </c>
      <c r="AV46" s="296"/>
      <c r="AW46" s="303"/>
      <c r="BD46" s="35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5"/>
      <c r="BW46" s="15"/>
      <c r="BX46" s="15"/>
      <c r="BY46" s="15"/>
      <c r="BZ46" s="15"/>
      <c r="CA46" s="15"/>
      <c r="CB46" s="1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</row>
    <row r="47" spans="6:115" s="13" customFormat="1" ht="19.5" customHeight="1">
      <c r="F47" s="333" t="s">
        <v>0</v>
      </c>
      <c r="G47" s="299"/>
      <c r="H47" s="334" t="str">
        <f>(IF(ISBLANK($AZ$23),"",BU23))</f>
        <v>HJK Helsinki I (FI)</v>
      </c>
      <c r="I47" s="334"/>
      <c r="J47" s="334"/>
      <c r="K47" s="334"/>
      <c r="L47" s="334"/>
      <c r="M47" s="334"/>
      <c r="N47" s="334"/>
      <c r="O47" s="334"/>
      <c r="P47" s="334"/>
      <c r="Q47" s="334"/>
      <c r="R47" s="334"/>
      <c r="S47" s="334"/>
      <c r="T47" s="334"/>
      <c r="U47" s="334"/>
      <c r="V47" s="334"/>
      <c r="W47" s="334"/>
      <c r="X47" s="334"/>
      <c r="Y47" s="334"/>
      <c r="Z47" s="334"/>
      <c r="AA47" s="334"/>
      <c r="AB47" s="334"/>
      <c r="AC47" s="334"/>
      <c r="AD47" s="334"/>
      <c r="AE47" s="334"/>
      <c r="AF47" s="334"/>
      <c r="AG47" s="335"/>
      <c r="AH47" s="298">
        <f>(IF(ISBLANK($AZ$23),"",BN23))</f>
        <v>4</v>
      </c>
      <c r="AI47" s="299"/>
      <c r="AJ47" s="300"/>
      <c r="AK47" s="299">
        <f>(IF(ISBLANK($AZ$23),"",BO23))</f>
        <v>12</v>
      </c>
      <c r="AL47" s="299"/>
      <c r="AM47" s="299"/>
      <c r="AN47" s="298">
        <f>(IF(ISBLANK($AZ$23),"",BP23))</f>
        <v>18</v>
      </c>
      <c r="AO47" s="299"/>
      <c r="AP47" s="299"/>
      <c r="AQ47" s="61" t="s">
        <v>12</v>
      </c>
      <c r="AR47" s="299">
        <f>(IF(ISBLANK($AZ$23),"",BR23))</f>
        <v>1</v>
      </c>
      <c r="AS47" s="299"/>
      <c r="AT47" s="299"/>
      <c r="AU47" s="319">
        <f>(IF(ISBLANK($AZ$23),"",BS23))</f>
        <v>17</v>
      </c>
      <c r="AV47" s="320"/>
      <c r="AW47" s="321"/>
      <c r="BD47" s="35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5"/>
      <c r="BW47" s="15"/>
      <c r="BX47" s="15"/>
      <c r="BY47" s="15"/>
      <c r="BZ47" s="15"/>
      <c r="CA47" s="15"/>
      <c r="CB47" s="1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</row>
    <row r="48" spans="6:115" s="13" customFormat="1" ht="19.5" customHeight="1" thickBot="1">
      <c r="F48" s="250" t="s">
        <v>1</v>
      </c>
      <c r="G48" s="248"/>
      <c r="H48" s="336" t="str">
        <f>(IF(ISBLANK($AZ$23),"",BU24))</f>
        <v>Fortuna Düsseldorf</v>
      </c>
      <c r="I48" s="336"/>
      <c r="J48" s="336"/>
      <c r="K48" s="336"/>
      <c r="L48" s="336"/>
      <c r="M48" s="336"/>
      <c r="N48" s="336"/>
      <c r="O48" s="336"/>
      <c r="P48" s="336"/>
      <c r="Q48" s="336"/>
      <c r="R48" s="336"/>
      <c r="S48" s="336"/>
      <c r="T48" s="336"/>
      <c r="U48" s="336"/>
      <c r="V48" s="336"/>
      <c r="W48" s="336"/>
      <c r="X48" s="336"/>
      <c r="Y48" s="336"/>
      <c r="Z48" s="336"/>
      <c r="AA48" s="336"/>
      <c r="AB48" s="336"/>
      <c r="AC48" s="336"/>
      <c r="AD48" s="336"/>
      <c r="AE48" s="336"/>
      <c r="AF48" s="336"/>
      <c r="AG48" s="337"/>
      <c r="AH48" s="322">
        <f>(IF(ISBLANK($AZ$23),"",BN24))</f>
        <v>4</v>
      </c>
      <c r="AI48" s="323"/>
      <c r="AJ48" s="341"/>
      <c r="AK48" s="323">
        <f>(IF(ISBLANK($AZ$23),"",BO24))</f>
        <v>9</v>
      </c>
      <c r="AL48" s="323"/>
      <c r="AM48" s="323"/>
      <c r="AN48" s="322">
        <f>(IF(ISBLANK($AZ$23),"",BP24))</f>
        <v>14</v>
      </c>
      <c r="AO48" s="323"/>
      <c r="AP48" s="323"/>
      <c r="AQ48" s="97" t="s">
        <v>12</v>
      </c>
      <c r="AR48" s="323">
        <f>(IF(ISBLANK($AZ$23),"",BR24))</f>
        <v>2</v>
      </c>
      <c r="AS48" s="323"/>
      <c r="AT48" s="323"/>
      <c r="AU48" s="324">
        <f>(IF(ISBLANK($AZ$23),"",BS24))</f>
        <v>12</v>
      </c>
      <c r="AV48" s="325"/>
      <c r="AW48" s="326"/>
      <c r="BD48" s="35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5"/>
      <c r="BW48" s="15"/>
      <c r="BX48" s="15"/>
      <c r="BY48" s="15"/>
      <c r="BZ48" s="15"/>
      <c r="CA48" s="15"/>
      <c r="CB48" s="1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</row>
    <row r="49" spans="6:115" s="13" customFormat="1" ht="19.5" customHeight="1">
      <c r="F49" s="333" t="s">
        <v>2</v>
      </c>
      <c r="G49" s="299"/>
      <c r="H49" s="334" t="str">
        <f>(IF(ISBLANK($AZ$23),"",BU25))</f>
        <v>SF Siegen</v>
      </c>
      <c r="I49" s="334"/>
      <c r="J49" s="334"/>
      <c r="K49" s="334"/>
      <c r="L49" s="334"/>
      <c r="M49" s="334"/>
      <c r="N49" s="334"/>
      <c r="O49" s="334"/>
      <c r="P49" s="334"/>
      <c r="Q49" s="334"/>
      <c r="R49" s="334"/>
      <c r="S49" s="334"/>
      <c r="T49" s="334"/>
      <c r="U49" s="334"/>
      <c r="V49" s="334"/>
      <c r="W49" s="334"/>
      <c r="X49" s="334"/>
      <c r="Y49" s="334"/>
      <c r="Z49" s="334"/>
      <c r="AA49" s="334"/>
      <c r="AB49" s="334"/>
      <c r="AC49" s="334"/>
      <c r="AD49" s="334"/>
      <c r="AE49" s="334"/>
      <c r="AF49" s="334"/>
      <c r="AG49" s="335"/>
      <c r="AH49" s="298">
        <f>(IF(ISBLANK($AZ$23),"",BN25))</f>
        <v>4</v>
      </c>
      <c r="AI49" s="299"/>
      <c r="AJ49" s="300"/>
      <c r="AK49" s="299">
        <f>(IF(ISBLANK($AZ$23),"",BO25))</f>
        <v>6</v>
      </c>
      <c r="AL49" s="299"/>
      <c r="AM49" s="299"/>
      <c r="AN49" s="298">
        <f>(IF(ISBLANK($AZ$23),"",BP25))</f>
        <v>7</v>
      </c>
      <c r="AO49" s="299"/>
      <c r="AP49" s="299"/>
      <c r="AQ49" s="61" t="s">
        <v>12</v>
      </c>
      <c r="AR49" s="299">
        <f>(IF(ISBLANK($AZ$23),"",BR25))</f>
        <v>8</v>
      </c>
      <c r="AS49" s="299"/>
      <c r="AT49" s="299"/>
      <c r="AU49" s="319">
        <f>(IF(ISBLANK($AZ$23),"",BS25))</f>
        <v>-1</v>
      </c>
      <c r="AV49" s="320"/>
      <c r="AW49" s="321"/>
      <c r="BD49" s="35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5"/>
      <c r="BW49" s="15"/>
      <c r="BX49" s="15"/>
      <c r="BY49" s="15"/>
      <c r="BZ49" s="15"/>
      <c r="CA49" s="15"/>
      <c r="CB49" s="1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</row>
    <row r="50" spans="6:115" s="13" customFormat="1" ht="19.5" customHeight="1">
      <c r="F50" s="346" t="s">
        <v>3</v>
      </c>
      <c r="G50" s="294"/>
      <c r="H50" s="347" t="str">
        <f>(IF(ISBLANK($AZ$23),"",BU26))</f>
        <v>FC Stukenbrock</v>
      </c>
      <c r="I50" s="347"/>
      <c r="J50" s="347"/>
      <c r="K50" s="347"/>
      <c r="L50" s="347"/>
      <c r="M50" s="347"/>
      <c r="N50" s="347"/>
      <c r="O50" s="347"/>
      <c r="P50" s="347"/>
      <c r="Q50" s="347"/>
      <c r="R50" s="347"/>
      <c r="S50" s="347"/>
      <c r="T50" s="347"/>
      <c r="U50" s="347"/>
      <c r="V50" s="347"/>
      <c r="W50" s="347"/>
      <c r="X50" s="347"/>
      <c r="Y50" s="347"/>
      <c r="Z50" s="347"/>
      <c r="AA50" s="347"/>
      <c r="AB50" s="347"/>
      <c r="AC50" s="347"/>
      <c r="AD50" s="347"/>
      <c r="AE50" s="347"/>
      <c r="AF50" s="347"/>
      <c r="AG50" s="348"/>
      <c r="AH50" s="339">
        <f>(IF(ISBLANK($AZ$23),"",BN26))</f>
        <v>4</v>
      </c>
      <c r="AI50" s="294"/>
      <c r="AJ50" s="343"/>
      <c r="AK50" s="294">
        <f>(IF(ISBLANK($AZ$23),"",BO26))</f>
        <v>3</v>
      </c>
      <c r="AL50" s="294"/>
      <c r="AM50" s="294"/>
      <c r="AN50" s="339">
        <f>(IF(ISBLANK($AZ$23),"",BP26))</f>
        <v>4</v>
      </c>
      <c r="AO50" s="294"/>
      <c r="AP50" s="294"/>
      <c r="AQ50" s="62" t="s">
        <v>12</v>
      </c>
      <c r="AR50" s="294">
        <f>(IF(ISBLANK($AZ$23),"",BR26))</f>
        <v>6</v>
      </c>
      <c r="AS50" s="294"/>
      <c r="AT50" s="294"/>
      <c r="AU50" s="330">
        <f>(IF(ISBLANK($AZ$23),"",BS26))</f>
        <v>-2</v>
      </c>
      <c r="AV50" s="331"/>
      <c r="AW50" s="332"/>
      <c r="BD50" s="35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5"/>
      <c r="BW50" s="15"/>
      <c r="BX50" s="15"/>
      <c r="BY50" s="15"/>
      <c r="BZ50" s="15"/>
      <c r="CA50" s="15"/>
      <c r="CB50" s="1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</row>
    <row r="51" spans="6:115" s="13" customFormat="1" ht="19.5" customHeight="1" thickBot="1">
      <c r="F51" s="264" t="s">
        <v>4</v>
      </c>
      <c r="G51" s="265"/>
      <c r="H51" s="344" t="str">
        <f>(IF(ISBLANK($AZ$23),"",BU27))</f>
        <v>SC Verl III</v>
      </c>
      <c r="I51" s="344"/>
      <c r="J51" s="344"/>
      <c r="K51" s="344"/>
      <c r="L51" s="344"/>
      <c r="M51" s="344"/>
      <c r="N51" s="344"/>
      <c r="O51" s="344"/>
      <c r="P51" s="344"/>
      <c r="Q51" s="344"/>
      <c r="R51" s="344"/>
      <c r="S51" s="344"/>
      <c r="T51" s="344"/>
      <c r="U51" s="344"/>
      <c r="V51" s="344"/>
      <c r="W51" s="344"/>
      <c r="X51" s="344"/>
      <c r="Y51" s="344"/>
      <c r="Z51" s="344"/>
      <c r="AA51" s="344"/>
      <c r="AB51" s="344"/>
      <c r="AC51" s="344"/>
      <c r="AD51" s="344"/>
      <c r="AE51" s="344"/>
      <c r="AF51" s="344"/>
      <c r="AG51" s="345"/>
      <c r="AH51" s="338">
        <f>(IF(ISBLANK($AZ$23),"",BN27))</f>
        <v>4</v>
      </c>
      <c r="AI51" s="265"/>
      <c r="AJ51" s="340"/>
      <c r="AK51" s="265">
        <f>(IF(ISBLANK($AZ$23),"",BO27))</f>
        <v>0</v>
      </c>
      <c r="AL51" s="265"/>
      <c r="AM51" s="265"/>
      <c r="AN51" s="338">
        <f>(IF(ISBLANK($AZ$23),"",BP27))</f>
        <v>1</v>
      </c>
      <c r="AO51" s="265"/>
      <c r="AP51" s="265"/>
      <c r="AQ51" s="63" t="s">
        <v>12</v>
      </c>
      <c r="AR51" s="265">
        <f>(IF(ISBLANK($AZ$23),"",BR27))</f>
        <v>27</v>
      </c>
      <c r="AS51" s="265"/>
      <c r="AT51" s="265"/>
      <c r="AU51" s="327">
        <f>(IF(ISBLANK($AZ$23),"",BS27))</f>
        <v>-26</v>
      </c>
      <c r="AV51" s="328"/>
      <c r="AW51" s="329"/>
      <c r="BD51" s="35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5"/>
      <c r="BW51" s="15"/>
      <c r="BX51" s="15"/>
      <c r="BY51" s="15"/>
      <c r="BZ51" s="15"/>
      <c r="CA51" s="15"/>
      <c r="CB51" s="1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</row>
  </sheetData>
  <sheetProtection/>
  <mergeCells count="148">
    <mergeCell ref="M15:N15"/>
    <mergeCell ref="M16:N16"/>
    <mergeCell ref="O31:AD31"/>
    <mergeCell ref="J33:N33"/>
    <mergeCell ref="O33:AD33"/>
    <mergeCell ref="B26:BC26"/>
    <mergeCell ref="AZ27:BA27"/>
    <mergeCell ref="AZ29:BA29"/>
    <mergeCell ref="B27:C27"/>
    <mergeCell ref="B29:C29"/>
    <mergeCell ref="B2:BC4"/>
    <mergeCell ref="O18:AS18"/>
    <mergeCell ref="M17:N17"/>
    <mergeCell ref="O17:AS17"/>
    <mergeCell ref="M18:N18"/>
    <mergeCell ref="M13:AS13"/>
    <mergeCell ref="M14:N14"/>
    <mergeCell ref="O15:AS15"/>
    <mergeCell ref="B5:BC5"/>
    <mergeCell ref="O14:AS14"/>
    <mergeCell ref="D39:I39"/>
    <mergeCell ref="AW41:AX41"/>
    <mergeCell ref="AU46:AW46"/>
    <mergeCell ref="O16:AS16"/>
    <mergeCell ref="AF37:AV37"/>
    <mergeCell ref="J29:N29"/>
    <mergeCell ref="O29:AD29"/>
    <mergeCell ref="AW27:AX27"/>
    <mergeCell ref="J27:N27"/>
    <mergeCell ref="J37:N37"/>
    <mergeCell ref="BB33:BC33"/>
    <mergeCell ref="BB35:BC35"/>
    <mergeCell ref="O41:AD41"/>
    <mergeCell ref="F46:AG46"/>
    <mergeCell ref="D37:I37"/>
    <mergeCell ref="D33:I33"/>
    <mergeCell ref="J39:N39"/>
    <mergeCell ref="O39:AD39"/>
    <mergeCell ref="J41:N41"/>
    <mergeCell ref="AF39:AV39"/>
    <mergeCell ref="AZ37:BA37"/>
    <mergeCell ref="AF35:AV35"/>
    <mergeCell ref="AW39:AX39"/>
    <mergeCell ref="J31:N31"/>
    <mergeCell ref="AW37:AX37"/>
    <mergeCell ref="AW35:AX35"/>
    <mergeCell ref="O37:AD37"/>
    <mergeCell ref="AK46:AM46"/>
    <mergeCell ref="AH46:AJ46"/>
    <mergeCell ref="AF33:AV33"/>
    <mergeCell ref="AW33:AX33"/>
    <mergeCell ref="AN46:AT46"/>
    <mergeCell ref="AZ39:BA39"/>
    <mergeCell ref="AW29:AX29"/>
    <mergeCell ref="AZ33:BA33"/>
    <mergeCell ref="B35:C35"/>
    <mergeCell ref="B37:C37"/>
    <mergeCell ref="J35:N35"/>
    <mergeCell ref="O35:AD35"/>
    <mergeCell ref="D35:I35"/>
    <mergeCell ref="B39:C39"/>
    <mergeCell ref="B34:BC34"/>
    <mergeCell ref="B41:C41"/>
    <mergeCell ref="B36:BC36"/>
    <mergeCell ref="B38:BC38"/>
    <mergeCell ref="B40:BC40"/>
    <mergeCell ref="BB37:BC37"/>
    <mergeCell ref="AZ41:BA41"/>
    <mergeCell ref="BB41:BC41"/>
    <mergeCell ref="AF41:AV41"/>
    <mergeCell ref="D41:I41"/>
    <mergeCell ref="BB39:BC39"/>
    <mergeCell ref="O27:AD27"/>
    <mergeCell ref="D27:I27"/>
    <mergeCell ref="D29:I29"/>
    <mergeCell ref="BB29:BC29"/>
    <mergeCell ref="AF29:AV29"/>
    <mergeCell ref="B31:C31"/>
    <mergeCell ref="B33:C33"/>
    <mergeCell ref="B28:BC28"/>
    <mergeCell ref="B30:BC30"/>
    <mergeCell ref="B32:BC32"/>
    <mergeCell ref="AF31:AV31"/>
    <mergeCell ref="AW31:AX31"/>
    <mergeCell ref="AZ31:BA31"/>
    <mergeCell ref="D31:I31"/>
    <mergeCell ref="BB31:BC31"/>
    <mergeCell ref="B22:C22"/>
    <mergeCell ref="BB22:BC22"/>
    <mergeCell ref="AW22:BA22"/>
    <mergeCell ref="J22:N22"/>
    <mergeCell ref="O22:AV22"/>
    <mergeCell ref="D22:I22"/>
    <mergeCell ref="B23:C23"/>
    <mergeCell ref="J23:N23"/>
    <mergeCell ref="D23:I23"/>
    <mergeCell ref="B25:C25"/>
    <mergeCell ref="B24:BC24"/>
    <mergeCell ref="O23:AD23"/>
    <mergeCell ref="AF23:AV23"/>
    <mergeCell ref="O25:AD25"/>
    <mergeCell ref="AF25:AV25"/>
    <mergeCell ref="J25:N25"/>
    <mergeCell ref="D25:I25"/>
    <mergeCell ref="AN49:AP49"/>
    <mergeCell ref="AW25:AX25"/>
    <mergeCell ref="AF27:AV27"/>
    <mergeCell ref="AN47:AP47"/>
    <mergeCell ref="AR47:AT47"/>
    <mergeCell ref="AU47:AW47"/>
    <mergeCell ref="AN48:AP48"/>
    <mergeCell ref="AR48:AT48"/>
    <mergeCell ref="AU48:AW48"/>
    <mergeCell ref="AN51:AP51"/>
    <mergeCell ref="AN50:AP50"/>
    <mergeCell ref="AH51:AJ51"/>
    <mergeCell ref="BB23:BC23"/>
    <mergeCell ref="AW23:AX23"/>
    <mergeCell ref="AZ23:BA23"/>
    <mergeCell ref="AZ25:BA25"/>
    <mergeCell ref="BB25:BC25"/>
    <mergeCell ref="BB27:BC27"/>
    <mergeCell ref="AZ35:BA35"/>
    <mergeCell ref="AR51:AT51"/>
    <mergeCell ref="AU51:AW51"/>
    <mergeCell ref="AR49:AT49"/>
    <mergeCell ref="AU49:AW49"/>
    <mergeCell ref="AR50:AT50"/>
    <mergeCell ref="AU50:AW50"/>
    <mergeCell ref="AK51:AM51"/>
    <mergeCell ref="F51:G51"/>
    <mergeCell ref="H51:AG51"/>
    <mergeCell ref="F49:G49"/>
    <mergeCell ref="H49:AG49"/>
    <mergeCell ref="F50:G50"/>
    <mergeCell ref="H50:AG50"/>
    <mergeCell ref="AH49:AJ49"/>
    <mergeCell ref="AK50:AM50"/>
    <mergeCell ref="AK49:AM49"/>
    <mergeCell ref="AK48:AM48"/>
    <mergeCell ref="AH50:AJ50"/>
    <mergeCell ref="F47:G47"/>
    <mergeCell ref="H47:AG47"/>
    <mergeCell ref="F48:G48"/>
    <mergeCell ref="H48:AG48"/>
    <mergeCell ref="AH48:AJ48"/>
    <mergeCell ref="AK47:AM47"/>
    <mergeCell ref="AH47:AJ47"/>
  </mergeCells>
  <conditionalFormatting sqref="F47:AW47">
    <cfRule type="expression" priority="1" dxfId="1" stopIfTrue="1">
      <formula>ISBLANK($AZ$41)</formula>
    </cfRule>
    <cfRule type="expression" priority="2" dxfId="0" stopIfTrue="1">
      <formula>($AK$47=$AK$48)*AND($AU$47=$AU$48)*AND($AN$47=$AN$48)</formula>
    </cfRule>
  </conditionalFormatting>
  <conditionalFormatting sqref="F48:AW48">
    <cfRule type="expression" priority="3" dxfId="1" stopIfTrue="1">
      <formula>ISBLANK($AZ$41)</formula>
    </cfRule>
    <cfRule type="expression" priority="4" dxfId="0" stopIfTrue="1">
      <formula>($AK$47=$AK$48)*AND($AU$47=$AU$48)*AND($AN$47=$AN$48)</formula>
    </cfRule>
    <cfRule type="expression" priority="5" dxfId="0" stopIfTrue="1">
      <formula>($AK$49=$AK$48)*AND($AU$49=$AU$48)*AND($AN$49=$AN$48)</formula>
    </cfRule>
  </conditionalFormatting>
  <conditionalFormatting sqref="F49:AW49">
    <cfRule type="expression" priority="6" dxfId="1" stopIfTrue="1">
      <formula>ISBLANK($AZ$41)</formula>
    </cfRule>
    <cfRule type="expression" priority="7" dxfId="0" stopIfTrue="1">
      <formula>($AK$49=$AK$50)*AND($AU$49=$AU$50)*AND($AN$49=$AN$50)</formula>
    </cfRule>
    <cfRule type="expression" priority="8" dxfId="0" stopIfTrue="1">
      <formula>($AK$49=$AK$48)*AND($AU$49=$AU$48)*AND($AN$49=$AN$48)</formula>
    </cfRule>
  </conditionalFormatting>
  <conditionalFormatting sqref="F50:AW50">
    <cfRule type="expression" priority="9" dxfId="1" stopIfTrue="1">
      <formula>ISBLANK($AZ$41)</formula>
    </cfRule>
    <cfRule type="expression" priority="10" dxfId="0" stopIfTrue="1">
      <formula>($AK$49=$AK$50)*AND($AU$49=$AU$50)*AND($AN$49=$AN$50)</formula>
    </cfRule>
    <cfRule type="expression" priority="11" dxfId="0" stopIfTrue="1">
      <formula>($AK$50=$AK$51)*AND($AU$50=$AU$51)*AND($AN$50=$AN$51)</formula>
    </cfRule>
  </conditionalFormatting>
  <conditionalFormatting sqref="F51:AW51">
    <cfRule type="expression" priority="12" dxfId="1" stopIfTrue="1">
      <formula>ISBLANK($AZ$41)</formula>
    </cfRule>
    <cfRule type="expression" priority="13" dxfId="0" stopIfTrue="1">
      <formula>($AK$50=$AK$51)*AND($AU$50=$AU$51)*AND($AN$50=$AN$51)</formula>
    </cfRule>
  </conditionalFormatting>
  <printOptions/>
  <pageMargins left="0.3937007874015748" right="0.3937007874015748" top="0.3937007874015748" bottom="0.3937007874015748" header="0" footer="0"/>
  <pageSetup horizontalDpi="300" verticalDpi="300" orientation="portrait" paperSize="9" scale="97" r:id="rId1"/>
  <headerFooter alignWithMargins="0">
    <oddFooter>&amp;L&amp;A&amp;Cwww.kadmo.de&amp;R&amp;F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30"/>
  <dimension ref="A1:EF51"/>
  <sheetViews>
    <sheetView showGridLines="0" zoomScale="150" zoomScaleNormal="150" zoomScalePageLayoutView="0" workbookViewId="0" topLeftCell="A35">
      <selection activeCell="AW41" sqref="AW41:AX41"/>
    </sheetView>
  </sheetViews>
  <sheetFormatPr defaultColWidth="1.7109375" defaultRowHeight="12.75"/>
  <cols>
    <col min="1" max="55" width="1.7109375" style="0" customWidth="1"/>
    <col min="56" max="56" width="1.7109375" style="34" customWidth="1"/>
    <col min="57" max="57" width="1.7109375" style="3" customWidth="1"/>
    <col min="58" max="58" width="2.8515625" style="3" customWidth="1"/>
    <col min="59" max="59" width="2.140625" style="3" customWidth="1"/>
    <col min="60" max="60" width="2.8515625" style="3" customWidth="1"/>
    <col min="61" max="64" width="1.7109375" style="3" customWidth="1"/>
    <col min="65" max="65" width="6.28125" style="3" bestFit="1" customWidth="1"/>
    <col min="66" max="66" width="2.28125" style="3" customWidth="1"/>
    <col min="67" max="68" width="2.28125" style="3" bestFit="1" customWidth="1"/>
    <col min="69" max="69" width="2.28125" style="3" customWidth="1"/>
    <col min="70" max="70" width="2.57421875" style="3" customWidth="1"/>
    <col min="71" max="71" width="2.8515625" style="3" bestFit="1" customWidth="1"/>
    <col min="72" max="72" width="5.7109375" style="3" customWidth="1"/>
    <col min="73" max="73" width="18.57421875" style="3" bestFit="1" customWidth="1"/>
    <col min="74" max="74" width="2.00390625" style="4" bestFit="1" customWidth="1"/>
    <col min="75" max="80" width="5.7109375" style="4" customWidth="1"/>
    <col min="81" max="99" width="5.7109375" style="34" customWidth="1"/>
    <col min="100" max="115" width="1.7109375" style="57" customWidth="1"/>
    <col min="116" max="116" width="1.7109375" style="2" customWidth="1"/>
  </cols>
  <sheetData>
    <row r="1" spans="1:136" s="43" customFormat="1" ht="11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BD1" s="66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6"/>
      <c r="BW1" s="46"/>
      <c r="BX1" s="46"/>
      <c r="BY1" s="46"/>
      <c r="BZ1" s="46"/>
      <c r="CA1" s="46"/>
      <c r="CB1" s="4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</row>
    <row r="2" spans="1:115" s="48" customFormat="1" ht="11.25" customHeight="1">
      <c r="A2" s="1"/>
      <c r="B2" s="274" t="s">
        <v>250</v>
      </c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  <c r="AA2" s="274"/>
      <c r="AB2" s="274"/>
      <c r="AC2" s="274"/>
      <c r="AD2" s="274"/>
      <c r="AE2" s="274"/>
      <c r="AF2" s="274"/>
      <c r="AG2" s="274"/>
      <c r="AH2" s="274"/>
      <c r="AI2" s="274"/>
      <c r="AJ2" s="274"/>
      <c r="AK2" s="274"/>
      <c r="AL2" s="274"/>
      <c r="AM2" s="274"/>
      <c r="AN2" s="274"/>
      <c r="AO2" s="274"/>
      <c r="AP2" s="274"/>
      <c r="AQ2" s="274"/>
      <c r="AR2" s="274"/>
      <c r="AS2" s="274"/>
      <c r="AT2" s="274"/>
      <c r="AU2" s="274"/>
      <c r="AV2" s="274"/>
      <c r="AW2" s="274"/>
      <c r="AX2" s="274"/>
      <c r="AY2" s="274"/>
      <c r="AZ2" s="274"/>
      <c r="BA2" s="274"/>
      <c r="BB2" s="274"/>
      <c r="BC2" s="274"/>
      <c r="BD2" s="67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50"/>
      <c r="BW2" s="50"/>
      <c r="BX2" s="50"/>
      <c r="BY2" s="50"/>
      <c r="BZ2" s="50"/>
      <c r="CA2" s="50"/>
      <c r="CB2" s="50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</row>
    <row r="3" spans="1:115" s="52" customFormat="1" ht="11.25" customHeight="1">
      <c r="A3" s="11"/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74"/>
      <c r="AB3" s="274"/>
      <c r="AC3" s="274"/>
      <c r="AD3" s="274"/>
      <c r="AE3" s="274"/>
      <c r="AF3" s="274"/>
      <c r="AG3" s="274"/>
      <c r="AH3" s="274"/>
      <c r="AI3" s="274"/>
      <c r="AJ3" s="274"/>
      <c r="AK3" s="274"/>
      <c r="AL3" s="274"/>
      <c r="AM3" s="274"/>
      <c r="AN3" s="274"/>
      <c r="AO3" s="274"/>
      <c r="AP3" s="274"/>
      <c r="AQ3" s="274"/>
      <c r="AR3" s="274"/>
      <c r="AS3" s="274"/>
      <c r="AT3" s="274"/>
      <c r="AU3" s="274"/>
      <c r="AV3" s="274"/>
      <c r="AW3" s="274"/>
      <c r="AX3" s="274"/>
      <c r="AY3" s="274"/>
      <c r="AZ3" s="274"/>
      <c r="BA3" s="274"/>
      <c r="BB3" s="274"/>
      <c r="BC3" s="274"/>
      <c r="BD3" s="68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4"/>
      <c r="BW3" s="54"/>
      <c r="BX3" s="54"/>
      <c r="BY3" s="54"/>
      <c r="BZ3" s="54"/>
      <c r="CA3" s="54"/>
      <c r="CB3" s="54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</row>
    <row r="4" spans="2:115" s="52" customFormat="1" ht="11.25" customHeight="1"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74"/>
      <c r="Z4" s="274"/>
      <c r="AA4" s="274"/>
      <c r="AB4" s="274"/>
      <c r="AC4" s="274"/>
      <c r="AD4" s="274"/>
      <c r="AE4" s="274"/>
      <c r="AF4" s="274"/>
      <c r="AG4" s="274"/>
      <c r="AH4" s="274"/>
      <c r="AI4" s="274"/>
      <c r="AJ4" s="274"/>
      <c r="AK4" s="274"/>
      <c r="AL4" s="274"/>
      <c r="AM4" s="274"/>
      <c r="AN4" s="274"/>
      <c r="AO4" s="274"/>
      <c r="AP4" s="274"/>
      <c r="AQ4" s="274"/>
      <c r="AR4" s="274"/>
      <c r="AS4" s="274"/>
      <c r="AT4" s="274"/>
      <c r="AU4" s="274"/>
      <c r="AV4" s="274"/>
      <c r="AW4" s="274"/>
      <c r="AX4" s="274"/>
      <c r="AY4" s="274"/>
      <c r="AZ4" s="274"/>
      <c r="BA4" s="274"/>
      <c r="BB4" s="274"/>
      <c r="BC4" s="274"/>
      <c r="BD4" s="68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4"/>
      <c r="BW4" s="54"/>
      <c r="BX4" s="54"/>
      <c r="BY4" s="54"/>
      <c r="BZ4" s="54"/>
      <c r="CA4" s="54"/>
      <c r="CB4" s="54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</row>
    <row r="5" spans="2:115" s="52" customFormat="1" ht="15"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2"/>
      <c r="X5" s="342"/>
      <c r="Y5" s="342"/>
      <c r="Z5" s="342"/>
      <c r="AA5" s="342"/>
      <c r="AB5" s="342"/>
      <c r="AC5" s="342"/>
      <c r="AD5" s="342"/>
      <c r="AE5" s="342"/>
      <c r="AF5" s="342"/>
      <c r="AG5" s="342"/>
      <c r="AH5" s="342"/>
      <c r="AI5" s="342"/>
      <c r="AJ5" s="342"/>
      <c r="AK5" s="342"/>
      <c r="AL5" s="342"/>
      <c r="AM5" s="342"/>
      <c r="AN5" s="342"/>
      <c r="AO5" s="342"/>
      <c r="AP5" s="342"/>
      <c r="AQ5" s="342"/>
      <c r="AR5" s="342"/>
      <c r="AS5" s="342"/>
      <c r="AT5" s="342"/>
      <c r="AU5" s="342"/>
      <c r="AV5" s="342"/>
      <c r="AW5" s="342"/>
      <c r="AX5" s="342"/>
      <c r="AY5" s="342"/>
      <c r="AZ5" s="342"/>
      <c r="BA5" s="342"/>
      <c r="BB5" s="342"/>
      <c r="BC5" s="342"/>
      <c r="BD5" s="68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4"/>
      <c r="BW5" s="54"/>
      <c r="BX5" s="54"/>
      <c r="BY5" s="54"/>
      <c r="BZ5" s="54"/>
      <c r="CA5" s="54"/>
      <c r="CB5" s="54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</row>
    <row r="6" spans="57:116" ht="11.25" customHeight="1"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</row>
    <row r="7" spans="57:116" ht="11.25" customHeight="1"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</row>
    <row r="8" spans="57:116" ht="11.25" customHeight="1"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</row>
    <row r="9" spans="57:116" ht="4.5" customHeight="1"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</row>
    <row r="10" spans="57:116" ht="12.75"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</row>
    <row r="11" ht="9" customHeight="1"/>
    <row r="12" ht="6" customHeight="1" thickBot="1"/>
    <row r="13" spans="13:45" ht="16.5" thickBot="1">
      <c r="M13" s="283" t="s">
        <v>16</v>
      </c>
      <c r="N13" s="284"/>
      <c r="O13" s="284"/>
      <c r="P13" s="284"/>
      <c r="Q13" s="284"/>
      <c r="R13" s="284"/>
      <c r="S13" s="284"/>
      <c r="T13" s="284"/>
      <c r="U13" s="284"/>
      <c r="V13" s="284"/>
      <c r="W13" s="284"/>
      <c r="X13" s="284"/>
      <c r="Y13" s="284"/>
      <c r="Z13" s="284"/>
      <c r="AA13" s="284"/>
      <c r="AB13" s="284"/>
      <c r="AC13" s="284"/>
      <c r="AD13" s="284"/>
      <c r="AE13" s="284"/>
      <c r="AF13" s="284"/>
      <c r="AG13" s="284"/>
      <c r="AH13" s="284"/>
      <c r="AI13" s="284"/>
      <c r="AJ13" s="284"/>
      <c r="AK13" s="284"/>
      <c r="AL13" s="284"/>
      <c r="AM13" s="284"/>
      <c r="AN13" s="284"/>
      <c r="AO13" s="284"/>
      <c r="AP13" s="284"/>
      <c r="AQ13" s="284"/>
      <c r="AR13" s="284"/>
      <c r="AS13" s="285"/>
    </row>
    <row r="14" spans="13:46" ht="15">
      <c r="M14" s="277" t="s">
        <v>0</v>
      </c>
      <c r="N14" s="278"/>
      <c r="O14" s="279" t="s">
        <v>148</v>
      </c>
      <c r="P14" s="279"/>
      <c r="Q14" s="279"/>
      <c r="R14" s="279"/>
      <c r="S14" s="279"/>
      <c r="T14" s="279"/>
      <c r="U14" s="279"/>
      <c r="V14" s="279"/>
      <c r="W14" s="279"/>
      <c r="X14" s="279"/>
      <c r="Y14" s="279"/>
      <c r="Z14" s="279"/>
      <c r="AA14" s="279"/>
      <c r="AB14" s="279"/>
      <c r="AC14" s="279"/>
      <c r="AD14" s="279"/>
      <c r="AE14" s="279"/>
      <c r="AF14" s="279"/>
      <c r="AG14" s="279"/>
      <c r="AH14" s="279"/>
      <c r="AI14" s="279"/>
      <c r="AJ14" s="279"/>
      <c r="AK14" s="279"/>
      <c r="AL14" s="279"/>
      <c r="AM14" s="279"/>
      <c r="AN14" s="279"/>
      <c r="AO14" s="279"/>
      <c r="AP14" s="279"/>
      <c r="AQ14" s="279"/>
      <c r="AR14" s="279"/>
      <c r="AS14" s="280"/>
      <c r="AT14" s="5"/>
    </row>
    <row r="15" spans="13:46" ht="15">
      <c r="M15" s="277" t="s">
        <v>1</v>
      </c>
      <c r="N15" s="278"/>
      <c r="O15" s="279" t="s">
        <v>265</v>
      </c>
      <c r="P15" s="279"/>
      <c r="Q15" s="279"/>
      <c r="R15" s="279"/>
      <c r="S15" s="279"/>
      <c r="T15" s="279"/>
      <c r="U15" s="279"/>
      <c r="V15" s="279"/>
      <c r="W15" s="279"/>
      <c r="X15" s="279"/>
      <c r="Y15" s="279"/>
      <c r="Z15" s="279"/>
      <c r="AA15" s="279"/>
      <c r="AB15" s="279"/>
      <c r="AC15" s="279"/>
      <c r="AD15" s="279"/>
      <c r="AE15" s="279"/>
      <c r="AF15" s="279"/>
      <c r="AG15" s="279"/>
      <c r="AH15" s="279"/>
      <c r="AI15" s="279"/>
      <c r="AJ15" s="279"/>
      <c r="AK15" s="279"/>
      <c r="AL15" s="279"/>
      <c r="AM15" s="279"/>
      <c r="AN15" s="279"/>
      <c r="AO15" s="279"/>
      <c r="AP15" s="279"/>
      <c r="AQ15" s="279"/>
      <c r="AR15" s="279"/>
      <c r="AS15" s="280"/>
      <c r="AT15" s="5"/>
    </row>
    <row r="16" spans="13:46" ht="15">
      <c r="M16" s="277" t="s">
        <v>2</v>
      </c>
      <c r="N16" s="278"/>
      <c r="O16" s="279" t="s">
        <v>169</v>
      </c>
      <c r="P16" s="279"/>
      <c r="Q16" s="279"/>
      <c r="R16" s="279"/>
      <c r="S16" s="279"/>
      <c r="T16" s="279"/>
      <c r="U16" s="279"/>
      <c r="V16" s="279"/>
      <c r="W16" s="279"/>
      <c r="X16" s="279"/>
      <c r="Y16" s="279"/>
      <c r="Z16" s="279"/>
      <c r="AA16" s="279"/>
      <c r="AB16" s="279"/>
      <c r="AC16" s="279"/>
      <c r="AD16" s="279"/>
      <c r="AE16" s="279"/>
      <c r="AF16" s="279"/>
      <c r="AG16" s="279"/>
      <c r="AH16" s="279"/>
      <c r="AI16" s="279"/>
      <c r="AJ16" s="279"/>
      <c r="AK16" s="279"/>
      <c r="AL16" s="279"/>
      <c r="AM16" s="279"/>
      <c r="AN16" s="279"/>
      <c r="AO16" s="279"/>
      <c r="AP16" s="279"/>
      <c r="AQ16" s="279"/>
      <c r="AR16" s="279"/>
      <c r="AS16" s="280"/>
      <c r="AT16" s="5"/>
    </row>
    <row r="17" spans="13:46" ht="15">
      <c r="M17" s="277" t="s">
        <v>3</v>
      </c>
      <c r="N17" s="278"/>
      <c r="O17" s="279" t="s">
        <v>147</v>
      </c>
      <c r="P17" s="279"/>
      <c r="Q17" s="279"/>
      <c r="R17" s="279"/>
      <c r="S17" s="279"/>
      <c r="T17" s="279"/>
      <c r="U17" s="279"/>
      <c r="V17" s="279"/>
      <c r="W17" s="279"/>
      <c r="X17" s="279"/>
      <c r="Y17" s="279"/>
      <c r="Z17" s="279"/>
      <c r="AA17" s="279"/>
      <c r="AB17" s="279"/>
      <c r="AC17" s="279"/>
      <c r="AD17" s="279"/>
      <c r="AE17" s="279"/>
      <c r="AF17" s="279"/>
      <c r="AG17" s="279"/>
      <c r="AH17" s="279"/>
      <c r="AI17" s="279"/>
      <c r="AJ17" s="279"/>
      <c r="AK17" s="279"/>
      <c r="AL17" s="279"/>
      <c r="AM17" s="279"/>
      <c r="AN17" s="279"/>
      <c r="AO17" s="279"/>
      <c r="AP17" s="279"/>
      <c r="AQ17" s="279"/>
      <c r="AR17" s="279"/>
      <c r="AS17" s="280"/>
      <c r="AT17" s="5"/>
    </row>
    <row r="18" spans="13:46" ht="15.75" thickBot="1">
      <c r="M18" s="281" t="s">
        <v>4</v>
      </c>
      <c r="N18" s="282"/>
      <c r="O18" s="275" t="s">
        <v>174</v>
      </c>
      <c r="P18" s="275"/>
      <c r="Q18" s="275"/>
      <c r="R18" s="275"/>
      <c r="S18" s="275"/>
      <c r="T18" s="275"/>
      <c r="U18" s="275"/>
      <c r="V18" s="275"/>
      <c r="W18" s="275"/>
      <c r="X18" s="275"/>
      <c r="Y18" s="275"/>
      <c r="Z18" s="275"/>
      <c r="AA18" s="275"/>
      <c r="AB18" s="275"/>
      <c r="AC18" s="275"/>
      <c r="AD18" s="275"/>
      <c r="AE18" s="275"/>
      <c r="AF18" s="275"/>
      <c r="AG18" s="275"/>
      <c r="AH18" s="275"/>
      <c r="AI18" s="275"/>
      <c r="AJ18" s="275"/>
      <c r="AK18" s="275"/>
      <c r="AL18" s="275"/>
      <c r="AM18" s="275"/>
      <c r="AN18" s="275"/>
      <c r="AO18" s="275"/>
      <c r="AP18" s="275"/>
      <c r="AQ18" s="275"/>
      <c r="AR18" s="275"/>
      <c r="AS18" s="276"/>
      <c r="AT18" s="5"/>
    </row>
    <row r="20" ht="12.75">
      <c r="B20" s="37" t="s">
        <v>156</v>
      </c>
    </row>
    <row r="21" ht="6" customHeight="1" thickBot="1"/>
    <row r="22" spans="2:116" s="26" customFormat="1" ht="16.5" customHeight="1" thickBot="1">
      <c r="B22" s="312" t="s">
        <v>5</v>
      </c>
      <c r="C22" s="313"/>
      <c r="D22" s="316" t="s">
        <v>6</v>
      </c>
      <c r="E22" s="317"/>
      <c r="F22" s="317"/>
      <c r="G22" s="317"/>
      <c r="H22" s="317"/>
      <c r="I22" s="318"/>
      <c r="J22" s="316" t="s">
        <v>7</v>
      </c>
      <c r="K22" s="317"/>
      <c r="L22" s="317"/>
      <c r="M22" s="317"/>
      <c r="N22" s="318"/>
      <c r="O22" s="316" t="s">
        <v>8</v>
      </c>
      <c r="P22" s="317"/>
      <c r="Q22" s="317"/>
      <c r="R22" s="317"/>
      <c r="S22" s="317"/>
      <c r="T22" s="317"/>
      <c r="U22" s="317"/>
      <c r="V22" s="317"/>
      <c r="W22" s="317"/>
      <c r="X22" s="317"/>
      <c r="Y22" s="317"/>
      <c r="Z22" s="317"/>
      <c r="AA22" s="317"/>
      <c r="AB22" s="317"/>
      <c r="AC22" s="317"/>
      <c r="AD22" s="317"/>
      <c r="AE22" s="317"/>
      <c r="AF22" s="317"/>
      <c r="AG22" s="317"/>
      <c r="AH22" s="317"/>
      <c r="AI22" s="317"/>
      <c r="AJ22" s="317"/>
      <c r="AK22" s="317"/>
      <c r="AL22" s="317"/>
      <c r="AM22" s="317"/>
      <c r="AN22" s="317"/>
      <c r="AO22" s="317"/>
      <c r="AP22" s="317"/>
      <c r="AQ22" s="317"/>
      <c r="AR22" s="317"/>
      <c r="AS22" s="317"/>
      <c r="AT22" s="317"/>
      <c r="AU22" s="317"/>
      <c r="AV22" s="318"/>
      <c r="AW22" s="316" t="s">
        <v>9</v>
      </c>
      <c r="AX22" s="317"/>
      <c r="AY22" s="317"/>
      <c r="AZ22" s="317"/>
      <c r="BA22" s="318"/>
      <c r="BB22" s="314"/>
      <c r="BC22" s="315"/>
      <c r="BD22" s="31"/>
      <c r="BE22" s="28"/>
      <c r="BF22" s="79" t="s">
        <v>10</v>
      </c>
      <c r="BG22" s="80"/>
      <c r="BH22" s="80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9"/>
      <c r="BW22" s="29"/>
      <c r="BX22" s="29"/>
      <c r="BY22" s="29"/>
      <c r="BZ22" s="29"/>
      <c r="CA22" s="29"/>
      <c r="CB22" s="29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27"/>
    </row>
    <row r="23" spans="2:115" s="38" customFormat="1" ht="18" customHeight="1" thickBot="1">
      <c r="B23" s="310">
        <v>1</v>
      </c>
      <c r="C23" s="311"/>
      <c r="D23" s="286">
        <v>3</v>
      </c>
      <c r="E23" s="287"/>
      <c r="F23" s="287"/>
      <c r="G23" s="287"/>
      <c r="H23" s="287"/>
      <c r="I23" s="288"/>
      <c r="J23" s="291">
        <v>0.5729166666666666</v>
      </c>
      <c r="K23" s="291"/>
      <c r="L23" s="291"/>
      <c r="M23" s="291"/>
      <c r="N23" s="292"/>
      <c r="O23" s="293" t="str">
        <f>O14</f>
        <v>RW Essen</v>
      </c>
      <c r="P23" s="289"/>
      <c r="Q23" s="289"/>
      <c r="R23" s="289"/>
      <c r="S23" s="289"/>
      <c r="T23" s="289"/>
      <c r="U23" s="289"/>
      <c r="V23" s="289"/>
      <c r="W23" s="289"/>
      <c r="X23" s="289"/>
      <c r="Y23" s="289"/>
      <c r="Z23" s="289"/>
      <c r="AA23" s="289"/>
      <c r="AB23" s="289"/>
      <c r="AC23" s="289"/>
      <c r="AD23" s="289"/>
      <c r="AE23" s="59" t="s">
        <v>11</v>
      </c>
      <c r="AF23" s="289" t="str">
        <f>O15</f>
        <v>SV Lippstadt 08</v>
      </c>
      <c r="AG23" s="289"/>
      <c r="AH23" s="289"/>
      <c r="AI23" s="289"/>
      <c r="AJ23" s="289"/>
      <c r="AK23" s="289"/>
      <c r="AL23" s="289"/>
      <c r="AM23" s="289"/>
      <c r="AN23" s="289"/>
      <c r="AO23" s="289"/>
      <c r="AP23" s="289"/>
      <c r="AQ23" s="289"/>
      <c r="AR23" s="289"/>
      <c r="AS23" s="289"/>
      <c r="AT23" s="289"/>
      <c r="AU23" s="289"/>
      <c r="AV23" s="290"/>
      <c r="AW23" s="301">
        <v>3</v>
      </c>
      <c r="AX23" s="302"/>
      <c r="AY23" s="59" t="s">
        <v>12</v>
      </c>
      <c r="AZ23" s="302">
        <v>0</v>
      </c>
      <c r="BA23" s="308"/>
      <c r="BB23" s="301"/>
      <c r="BC23" s="307"/>
      <c r="BD23" s="31"/>
      <c r="BE23" s="28"/>
      <c r="BF23" s="81">
        <f>IF(ISBLANK(AW23),"0",IF(AW23&gt;AZ23,3,IF(AW23=AZ23,1,0)))</f>
        <v>3</v>
      </c>
      <c r="BG23" s="81" t="s">
        <v>12</v>
      </c>
      <c r="BH23" s="81">
        <f>IF(ISBLANK(AZ23),"0",IF(AZ23&gt;AW23,3,IF(AZ23=AW23,1,0)))</f>
        <v>0</v>
      </c>
      <c r="BI23" s="28"/>
      <c r="BJ23" s="28"/>
      <c r="BK23" s="28"/>
      <c r="BL23" s="28"/>
      <c r="BM23" s="85" t="str">
        <f>$O$14</f>
        <v>RW Essen</v>
      </c>
      <c r="BN23" s="83">
        <f>COUNT($BF$23,$BH$27,$BF$33,$BH$39)</f>
        <v>4</v>
      </c>
      <c r="BO23" s="83">
        <f>SUM($BF$23+$BH$27+$BF$33+$BH$39)</f>
        <v>10</v>
      </c>
      <c r="BP23" s="83">
        <f>SUM($AW$23+$AZ$27+$AW$33+$AZ$39)</f>
        <v>18</v>
      </c>
      <c r="BQ23" s="84" t="s">
        <v>12</v>
      </c>
      <c r="BR23" s="83">
        <f>SUM($AZ$23+$AW$27+$AZ$33+$AW$39)</f>
        <v>0</v>
      </c>
      <c r="BS23" s="83">
        <f>SUM(BP23-BR23)</f>
        <v>18</v>
      </c>
      <c r="BT23" s="28"/>
      <c r="BU23" s="28" t="str">
        <f>IF(BV23&gt;0,"Mannschaften gleich!",BM23)</f>
        <v>RW Essen</v>
      </c>
      <c r="BV23" s="29">
        <f>IF(AND(BO23=BO24,BS23=BS24,BP23=BP24),1,0)</f>
        <v>0</v>
      </c>
      <c r="BW23" s="29"/>
      <c r="BX23" s="29"/>
      <c r="BY23" s="29"/>
      <c r="BZ23" s="29"/>
      <c r="CA23" s="29"/>
      <c r="CB23" s="29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</row>
    <row r="24" spans="2:115" s="38" customFormat="1" ht="18" customHeight="1" thickBot="1">
      <c r="B24" s="304"/>
      <c r="C24" s="305"/>
      <c r="D24" s="305"/>
      <c r="E24" s="305"/>
      <c r="F24" s="305"/>
      <c r="G24" s="305"/>
      <c r="H24" s="305"/>
      <c r="I24" s="305"/>
      <c r="J24" s="305"/>
      <c r="K24" s="305"/>
      <c r="L24" s="305"/>
      <c r="M24" s="305"/>
      <c r="N24" s="305"/>
      <c r="O24" s="305"/>
      <c r="P24" s="305"/>
      <c r="Q24" s="305"/>
      <c r="R24" s="305"/>
      <c r="S24" s="305"/>
      <c r="T24" s="305"/>
      <c r="U24" s="305"/>
      <c r="V24" s="305"/>
      <c r="W24" s="305"/>
      <c r="X24" s="305"/>
      <c r="Y24" s="305"/>
      <c r="Z24" s="305"/>
      <c r="AA24" s="305"/>
      <c r="AB24" s="305"/>
      <c r="AC24" s="305"/>
      <c r="AD24" s="305"/>
      <c r="AE24" s="305"/>
      <c r="AF24" s="305"/>
      <c r="AG24" s="305"/>
      <c r="AH24" s="305"/>
      <c r="AI24" s="305"/>
      <c r="AJ24" s="305"/>
      <c r="AK24" s="305"/>
      <c r="AL24" s="305"/>
      <c r="AM24" s="305"/>
      <c r="AN24" s="305"/>
      <c r="AO24" s="305"/>
      <c r="AP24" s="305"/>
      <c r="AQ24" s="305"/>
      <c r="AR24" s="305"/>
      <c r="AS24" s="305"/>
      <c r="AT24" s="305"/>
      <c r="AU24" s="305"/>
      <c r="AV24" s="305"/>
      <c r="AW24" s="305"/>
      <c r="AX24" s="305"/>
      <c r="AY24" s="305"/>
      <c r="AZ24" s="305"/>
      <c r="BA24" s="305"/>
      <c r="BB24" s="305"/>
      <c r="BC24" s="306"/>
      <c r="BD24" s="31"/>
      <c r="BE24" s="28"/>
      <c r="BF24" s="81"/>
      <c r="BG24" s="81"/>
      <c r="BH24" s="81"/>
      <c r="BI24" s="28"/>
      <c r="BJ24" s="28"/>
      <c r="BK24" s="28"/>
      <c r="BL24" s="28"/>
      <c r="BM24" s="82" t="str">
        <f>$O$16</f>
        <v>DSC Wanne Eickel</v>
      </c>
      <c r="BN24" s="83">
        <f>COUNT($BF$25,$BH$29,$BH$33,$BF$37)</f>
        <v>4</v>
      </c>
      <c r="BO24" s="83">
        <f>SUM($BF$25+$BH$29+$BH$33+$BF$37)</f>
        <v>8</v>
      </c>
      <c r="BP24" s="83">
        <f>SUM($AW$25+$AZ$29+$AZ$33+$AW$37)</f>
        <v>7</v>
      </c>
      <c r="BQ24" s="84" t="s">
        <v>12</v>
      </c>
      <c r="BR24" s="83">
        <f>SUM($AZ$25+$AW$29+$AW$33+$AZ$37)</f>
        <v>1</v>
      </c>
      <c r="BS24" s="83">
        <f>SUM(BP24-BR24)</f>
        <v>6</v>
      </c>
      <c r="BT24" s="28"/>
      <c r="BU24" s="28" t="str">
        <f>IF((BV24+BW24)&gt;0,"Mannschaften gleich!",BM24)</f>
        <v>DSC Wanne Eickel</v>
      </c>
      <c r="BV24" s="29">
        <f>IF(AND(BO24=BO25,BS24=BS25,BP24=BP25),1,0)</f>
        <v>0</v>
      </c>
      <c r="BW24" s="29">
        <f>IF(AND(BO23=BO24,BS23=BS24,BP23=BP24),1,0)</f>
        <v>0</v>
      </c>
      <c r="BX24" s="29"/>
      <c r="BY24" s="29"/>
      <c r="BZ24" s="29"/>
      <c r="CA24" s="29"/>
      <c r="CB24" s="29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</row>
    <row r="25" spans="2:116" s="26" customFormat="1" ht="18" customHeight="1" thickBot="1">
      <c r="B25" s="310">
        <v>2</v>
      </c>
      <c r="C25" s="311"/>
      <c r="D25" s="286">
        <v>4</v>
      </c>
      <c r="E25" s="287"/>
      <c r="F25" s="287"/>
      <c r="G25" s="287"/>
      <c r="H25" s="287"/>
      <c r="I25" s="288"/>
      <c r="J25" s="291">
        <v>0.5729166666666666</v>
      </c>
      <c r="K25" s="291"/>
      <c r="L25" s="291"/>
      <c r="M25" s="291"/>
      <c r="N25" s="292"/>
      <c r="O25" s="293" t="str">
        <f>O16</f>
        <v>DSC Wanne Eickel</v>
      </c>
      <c r="P25" s="289"/>
      <c r="Q25" s="289"/>
      <c r="R25" s="289"/>
      <c r="S25" s="289"/>
      <c r="T25" s="289"/>
      <c r="U25" s="289"/>
      <c r="V25" s="289"/>
      <c r="W25" s="289"/>
      <c r="X25" s="289"/>
      <c r="Y25" s="289"/>
      <c r="Z25" s="289"/>
      <c r="AA25" s="289"/>
      <c r="AB25" s="289"/>
      <c r="AC25" s="289"/>
      <c r="AD25" s="289"/>
      <c r="AE25" s="59" t="s">
        <v>11</v>
      </c>
      <c r="AF25" s="289" t="str">
        <f>O17</f>
        <v>FSC Rheda</v>
      </c>
      <c r="AG25" s="289"/>
      <c r="AH25" s="289"/>
      <c r="AI25" s="289"/>
      <c r="AJ25" s="289"/>
      <c r="AK25" s="289"/>
      <c r="AL25" s="289"/>
      <c r="AM25" s="289"/>
      <c r="AN25" s="289"/>
      <c r="AO25" s="289"/>
      <c r="AP25" s="289"/>
      <c r="AQ25" s="289"/>
      <c r="AR25" s="289"/>
      <c r="AS25" s="289"/>
      <c r="AT25" s="289"/>
      <c r="AU25" s="289"/>
      <c r="AV25" s="290"/>
      <c r="AW25" s="301">
        <v>3</v>
      </c>
      <c r="AX25" s="302"/>
      <c r="AY25" s="59" t="s">
        <v>12</v>
      </c>
      <c r="AZ25" s="302">
        <v>0</v>
      </c>
      <c r="BA25" s="308"/>
      <c r="BB25" s="301"/>
      <c r="BC25" s="307"/>
      <c r="BD25" s="31"/>
      <c r="BE25" s="28"/>
      <c r="BF25" s="81">
        <f>IF(ISBLANK(AW25),"0",IF(AW25&gt;AZ25,3,IF(AW25=AZ25,1,0)))</f>
        <v>3</v>
      </c>
      <c r="BG25" s="81" t="s">
        <v>12</v>
      </c>
      <c r="BH25" s="81">
        <f>IF(ISBLANK(AZ25),"0",IF(AZ25&gt;AW25,3,IF(AZ25=AW25,1,0)))</f>
        <v>0</v>
      </c>
      <c r="BI25" s="28"/>
      <c r="BJ25" s="28"/>
      <c r="BK25" s="28"/>
      <c r="BL25" s="28"/>
      <c r="BM25" s="82" t="str">
        <f>$O$15</f>
        <v>SV Lippstadt 08</v>
      </c>
      <c r="BN25" s="83">
        <f>COUNT($BH$23,$BF$29,$BF$35,$BH$41)</f>
        <v>4</v>
      </c>
      <c r="BO25" s="83">
        <f>SUM($BH$23+$BF$29+$BF$35+$BH$41)</f>
        <v>6</v>
      </c>
      <c r="BP25" s="83">
        <f>SUM($AZ$23+$AW$29+$AW$35+$AZ$41)</f>
        <v>7</v>
      </c>
      <c r="BQ25" s="84" t="s">
        <v>12</v>
      </c>
      <c r="BR25" s="83">
        <f>SUM($AW$23+$AZ$29+$AZ$35+$AW$41)</f>
        <v>6</v>
      </c>
      <c r="BS25" s="83">
        <f>SUM(BP25-BR25)</f>
        <v>1</v>
      </c>
      <c r="BT25" s="28"/>
      <c r="BU25" s="28" t="str">
        <f>IF((BV25+BW25)&gt;0,"Mannschaften gleich!",BM25)</f>
        <v>SV Lippstadt 08</v>
      </c>
      <c r="BV25" s="29">
        <f>IF(AND(BO25=BO26,BS25=BS26,BP25=BP26),1,0)</f>
        <v>0</v>
      </c>
      <c r="BW25" s="29">
        <f>IF(AND(BO24=BO25,BS24=BS25,BP24=BP25),1,0)</f>
        <v>0</v>
      </c>
      <c r="BX25" s="29"/>
      <c r="BY25" s="29"/>
      <c r="BZ25" s="29"/>
      <c r="CA25" s="29"/>
      <c r="CB25" s="29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27"/>
    </row>
    <row r="26" spans="2:116" s="26" customFormat="1" ht="18" customHeight="1" thickBot="1">
      <c r="B26" s="304"/>
      <c r="C26" s="305"/>
      <c r="D26" s="305"/>
      <c r="E26" s="305"/>
      <c r="F26" s="305"/>
      <c r="G26" s="305"/>
      <c r="H26" s="305"/>
      <c r="I26" s="305"/>
      <c r="J26" s="305"/>
      <c r="K26" s="305"/>
      <c r="L26" s="305"/>
      <c r="M26" s="305"/>
      <c r="N26" s="305"/>
      <c r="O26" s="305"/>
      <c r="P26" s="305"/>
      <c r="Q26" s="305"/>
      <c r="R26" s="305"/>
      <c r="S26" s="305"/>
      <c r="T26" s="305"/>
      <c r="U26" s="305"/>
      <c r="V26" s="305"/>
      <c r="W26" s="305"/>
      <c r="X26" s="305"/>
      <c r="Y26" s="305"/>
      <c r="Z26" s="305"/>
      <c r="AA26" s="305"/>
      <c r="AB26" s="305"/>
      <c r="AC26" s="305"/>
      <c r="AD26" s="305"/>
      <c r="AE26" s="305"/>
      <c r="AF26" s="305"/>
      <c r="AG26" s="305"/>
      <c r="AH26" s="305"/>
      <c r="AI26" s="305"/>
      <c r="AJ26" s="305"/>
      <c r="AK26" s="305"/>
      <c r="AL26" s="305"/>
      <c r="AM26" s="305"/>
      <c r="AN26" s="305"/>
      <c r="AO26" s="305"/>
      <c r="AP26" s="305"/>
      <c r="AQ26" s="305"/>
      <c r="AR26" s="305"/>
      <c r="AS26" s="305"/>
      <c r="AT26" s="305"/>
      <c r="AU26" s="305"/>
      <c r="AV26" s="305"/>
      <c r="AW26" s="305"/>
      <c r="AX26" s="305"/>
      <c r="AY26" s="305"/>
      <c r="AZ26" s="305"/>
      <c r="BA26" s="305"/>
      <c r="BB26" s="305"/>
      <c r="BC26" s="306"/>
      <c r="BD26" s="31"/>
      <c r="BE26" s="28"/>
      <c r="BF26" s="81"/>
      <c r="BG26" s="81"/>
      <c r="BH26" s="81"/>
      <c r="BI26" s="28"/>
      <c r="BJ26" s="28"/>
      <c r="BK26" s="28"/>
      <c r="BL26" s="28"/>
      <c r="BM26" s="82" t="str">
        <f>$O$18</f>
        <v>SC Wiedenbrück 2000</v>
      </c>
      <c r="BN26" s="83">
        <f>COUNT($BF$27,$BH$31,$BH$37,$BF$41)</f>
        <v>4</v>
      </c>
      <c r="BO26" s="83">
        <f>SUM($BF$27+$BH$31+$BH$37+$BF$41)</f>
        <v>4</v>
      </c>
      <c r="BP26" s="83">
        <f>SUM($AW$27+$AZ$31+$AZ$37+$AW$41)</f>
        <v>2</v>
      </c>
      <c r="BQ26" s="84" t="s">
        <v>12</v>
      </c>
      <c r="BR26" s="83">
        <f>SUM($AZ$27+$AW$31+$AW$37+$AZ$41)</f>
        <v>10</v>
      </c>
      <c r="BS26" s="83">
        <f>SUM(BP26-BR26)</f>
        <v>-8</v>
      </c>
      <c r="BT26" s="28"/>
      <c r="BU26" s="28" t="str">
        <f>IF((BV26+BW26)&gt;0,"Mannschaften gleich!",BM26)</f>
        <v>SC Wiedenbrück 2000</v>
      </c>
      <c r="BV26" s="29">
        <f>IF(AND(BO26=BO27,BS26=BS27,BP26=BP27),1,0)</f>
        <v>0</v>
      </c>
      <c r="BW26" s="29">
        <f>IF(AND(BO25=BO26,BS25=BS26,BP25=BP26),1,0)</f>
        <v>0</v>
      </c>
      <c r="BX26" s="29"/>
      <c r="BY26" s="29"/>
      <c r="BZ26" s="29"/>
      <c r="CA26" s="29"/>
      <c r="CB26" s="29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27"/>
    </row>
    <row r="27" spans="2:116" s="26" customFormat="1" ht="18" customHeight="1" thickBot="1">
      <c r="B27" s="310">
        <v>3</v>
      </c>
      <c r="C27" s="311"/>
      <c r="D27" s="286">
        <v>3</v>
      </c>
      <c r="E27" s="287"/>
      <c r="F27" s="287"/>
      <c r="G27" s="287"/>
      <c r="H27" s="287"/>
      <c r="I27" s="288"/>
      <c r="J27" s="291">
        <v>0.59375</v>
      </c>
      <c r="K27" s="291"/>
      <c r="L27" s="291"/>
      <c r="M27" s="291"/>
      <c r="N27" s="292"/>
      <c r="O27" s="293" t="str">
        <f>O18</f>
        <v>SC Wiedenbrück 2000</v>
      </c>
      <c r="P27" s="289"/>
      <c r="Q27" s="289"/>
      <c r="R27" s="289"/>
      <c r="S27" s="289"/>
      <c r="T27" s="289"/>
      <c r="U27" s="289"/>
      <c r="V27" s="289"/>
      <c r="W27" s="289"/>
      <c r="X27" s="289"/>
      <c r="Y27" s="289"/>
      <c r="Z27" s="289"/>
      <c r="AA27" s="289"/>
      <c r="AB27" s="289"/>
      <c r="AC27" s="289"/>
      <c r="AD27" s="289"/>
      <c r="AE27" s="59" t="s">
        <v>11</v>
      </c>
      <c r="AF27" s="289" t="str">
        <f>O14</f>
        <v>RW Essen</v>
      </c>
      <c r="AG27" s="289"/>
      <c r="AH27" s="289"/>
      <c r="AI27" s="289"/>
      <c r="AJ27" s="289"/>
      <c r="AK27" s="289"/>
      <c r="AL27" s="289"/>
      <c r="AM27" s="289"/>
      <c r="AN27" s="289"/>
      <c r="AO27" s="289"/>
      <c r="AP27" s="289"/>
      <c r="AQ27" s="289"/>
      <c r="AR27" s="289"/>
      <c r="AS27" s="289"/>
      <c r="AT27" s="289"/>
      <c r="AU27" s="289"/>
      <c r="AV27" s="290"/>
      <c r="AW27" s="301">
        <v>0</v>
      </c>
      <c r="AX27" s="302"/>
      <c r="AY27" s="59" t="s">
        <v>12</v>
      </c>
      <c r="AZ27" s="302">
        <v>6</v>
      </c>
      <c r="BA27" s="308"/>
      <c r="BB27" s="301"/>
      <c r="BC27" s="307"/>
      <c r="BD27" s="31"/>
      <c r="BE27" s="28"/>
      <c r="BF27" s="81">
        <f>IF(ISBLANK(AW27),"0",IF(AW27&gt;AZ27,3,IF(AW27=AZ27,1,0)))</f>
        <v>0</v>
      </c>
      <c r="BG27" s="81" t="s">
        <v>12</v>
      </c>
      <c r="BH27" s="81">
        <f>IF(ISBLANK(AZ27),"0",IF(AZ27&gt;AW27,3,IF(AZ27=AW27,1,0)))</f>
        <v>3</v>
      </c>
      <c r="BI27" s="28"/>
      <c r="BJ27" s="28"/>
      <c r="BK27" s="28"/>
      <c r="BL27" s="28"/>
      <c r="BM27" s="82" t="str">
        <f>$O$17</f>
        <v>FSC Rheda</v>
      </c>
      <c r="BN27" s="83">
        <f>COUNT($BH$25,$BF$31,$BH$35,$BF$39)</f>
        <v>4</v>
      </c>
      <c r="BO27" s="83">
        <f>SUM($BH$25+$BF$31+$BH$35+$BF$39)</f>
        <v>0</v>
      </c>
      <c r="BP27" s="83">
        <f>SUM($AZ$25+$AW$31+$AZ$35+$AW$39)</f>
        <v>0</v>
      </c>
      <c r="BQ27" s="84" t="s">
        <v>12</v>
      </c>
      <c r="BR27" s="83">
        <f>SUM($AW$25+$AZ$31+$AW$35+$AZ$39)</f>
        <v>17</v>
      </c>
      <c r="BS27" s="83">
        <f>SUM(BP27-BR27)</f>
        <v>-17</v>
      </c>
      <c r="BT27" s="28"/>
      <c r="BU27" s="28" t="str">
        <f>IF(BV27&gt;0,"Mannschaften gleich!",BM27)</f>
        <v>FSC Rheda</v>
      </c>
      <c r="BV27" s="29">
        <f>IF(AND(BO27=BO26,BS27=BS26,BP27=BP26),1,0)</f>
        <v>0</v>
      </c>
      <c r="BW27" s="29"/>
      <c r="BX27" s="29"/>
      <c r="BY27" s="29"/>
      <c r="BZ27" s="29"/>
      <c r="CA27" s="29"/>
      <c r="CB27" s="29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27"/>
    </row>
    <row r="28" spans="2:116" s="26" customFormat="1" ht="18" customHeight="1" thickBot="1">
      <c r="B28" s="304"/>
      <c r="C28" s="305"/>
      <c r="D28" s="305"/>
      <c r="E28" s="305"/>
      <c r="F28" s="305"/>
      <c r="G28" s="305"/>
      <c r="H28" s="305"/>
      <c r="I28" s="305"/>
      <c r="J28" s="305"/>
      <c r="K28" s="305"/>
      <c r="L28" s="305"/>
      <c r="M28" s="305"/>
      <c r="N28" s="305"/>
      <c r="O28" s="305"/>
      <c r="P28" s="305"/>
      <c r="Q28" s="305"/>
      <c r="R28" s="305"/>
      <c r="S28" s="305"/>
      <c r="T28" s="305"/>
      <c r="U28" s="305"/>
      <c r="V28" s="305"/>
      <c r="W28" s="305"/>
      <c r="X28" s="305"/>
      <c r="Y28" s="305"/>
      <c r="Z28" s="305"/>
      <c r="AA28" s="305"/>
      <c r="AB28" s="305"/>
      <c r="AC28" s="305"/>
      <c r="AD28" s="305"/>
      <c r="AE28" s="305"/>
      <c r="AF28" s="305"/>
      <c r="AG28" s="305"/>
      <c r="AH28" s="305"/>
      <c r="AI28" s="305"/>
      <c r="AJ28" s="305"/>
      <c r="AK28" s="305"/>
      <c r="AL28" s="305"/>
      <c r="AM28" s="305"/>
      <c r="AN28" s="305"/>
      <c r="AO28" s="305"/>
      <c r="AP28" s="305"/>
      <c r="AQ28" s="305"/>
      <c r="AR28" s="305"/>
      <c r="AS28" s="305"/>
      <c r="AT28" s="305"/>
      <c r="AU28" s="305"/>
      <c r="AV28" s="305"/>
      <c r="AW28" s="305"/>
      <c r="AX28" s="305"/>
      <c r="AY28" s="305"/>
      <c r="AZ28" s="305"/>
      <c r="BA28" s="305"/>
      <c r="BB28" s="305"/>
      <c r="BC28" s="306"/>
      <c r="BD28" s="31"/>
      <c r="BE28" s="28"/>
      <c r="BF28" s="81"/>
      <c r="BG28" s="81"/>
      <c r="BH28" s="81"/>
      <c r="BI28" s="28"/>
      <c r="BJ28" s="28"/>
      <c r="BK28" s="28"/>
      <c r="BL28" s="28"/>
      <c r="BM28" s="31"/>
      <c r="BN28" s="31"/>
      <c r="BO28" s="31"/>
      <c r="BP28" s="31"/>
      <c r="BQ28" s="31"/>
      <c r="BR28" s="31"/>
      <c r="BS28" s="31"/>
      <c r="BT28" s="28"/>
      <c r="BU28" s="28"/>
      <c r="BV28" s="29"/>
      <c r="BW28" s="29"/>
      <c r="BX28" s="29"/>
      <c r="BY28" s="29"/>
      <c r="BZ28" s="29"/>
      <c r="CA28" s="29"/>
      <c r="CB28" s="29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27"/>
    </row>
    <row r="29" spans="2:116" s="26" customFormat="1" ht="18" customHeight="1" thickBot="1">
      <c r="B29" s="310">
        <v>4</v>
      </c>
      <c r="C29" s="311"/>
      <c r="D29" s="286">
        <v>4</v>
      </c>
      <c r="E29" s="287"/>
      <c r="F29" s="287"/>
      <c r="G29" s="287"/>
      <c r="H29" s="287"/>
      <c r="I29" s="288"/>
      <c r="J29" s="291">
        <v>0.59375</v>
      </c>
      <c r="K29" s="291"/>
      <c r="L29" s="291"/>
      <c r="M29" s="291"/>
      <c r="N29" s="292"/>
      <c r="O29" s="293" t="str">
        <f>O15</f>
        <v>SV Lippstadt 08</v>
      </c>
      <c r="P29" s="289"/>
      <c r="Q29" s="289"/>
      <c r="R29" s="289"/>
      <c r="S29" s="289"/>
      <c r="T29" s="289"/>
      <c r="U29" s="289"/>
      <c r="V29" s="289"/>
      <c r="W29" s="289"/>
      <c r="X29" s="289"/>
      <c r="Y29" s="289"/>
      <c r="Z29" s="289"/>
      <c r="AA29" s="289"/>
      <c r="AB29" s="289"/>
      <c r="AC29" s="289"/>
      <c r="AD29" s="289"/>
      <c r="AE29" s="59" t="s">
        <v>11</v>
      </c>
      <c r="AF29" s="289" t="str">
        <f>O16</f>
        <v>DSC Wanne Eickel</v>
      </c>
      <c r="AG29" s="289"/>
      <c r="AH29" s="289"/>
      <c r="AI29" s="289"/>
      <c r="AJ29" s="289"/>
      <c r="AK29" s="289"/>
      <c r="AL29" s="289"/>
      <c r="AM29" s="289"/>
      <c r="AN29" s="289"/>
      <c r="AO29" s="289"/>
      <c r="AP29" s="289"/>
      <c r="AQ29" s="289"/>
      <c r="AR29" s="289"/>
      <c r="AS29" s="289"/>
      <c r="AT29" s="289"/>
      <c r="AU29" s="289"/>
      <c r="AV29" s="290"/>
      <c r="AW29" s="301">
        <v>0</v>
      </c>
      <c r="AX29" s="302"/>
      <c r="AY29" s="59" t="s">
        <v>12</v>
      </c>
      <c r="AZ29" s="302">
        <v>3</v>
      </c>
      <c r="BA29" s="308"/>
      <c r="BB29" s="301"/>
      <c r="BC29" s="307"/>
      <c r="BD29" s="31"/>
      <c r="BE29" s="28"/>
      <c r="BF29" s="81">
        <f>IF(ISBLANK(AW29),"0",IF(AW29&gt;AZ29,3,IF(AW29=AZ29,1,0)))</f>
        <v>0</v>
      </c>
      <c r="BG29" s="81" t="s">
        <v>12</v>
      </c>
      <c r="BH29" s="81">
        <f>IF(ISBLANK(AZ29),"0",IF(AZ29&gt;AW29,3,IF(AZ29=AW29,1,0)))</f>
        <v>3</v>
      </c>
      <c r="BI29" s="28"/>
      <c r="BJ29" s="28"/>
      <c r="BK29" s="28"/>
      <c r="BL29" s="28"/>
      <c r="BM29" s="31"/>
      <c r="BN29" s="31"/>
      <c r="BO29" s="31"/>
      <c r="BP29" s="31"/>
      <c r="BQ29" s="31"/>
      <c r="BR29" s="31"/>
      <c r="BS29" s="31"/>
      <c r="BT29" s="28"/>
      <c r="BU29" s="28"/>
      <c r="BV29" s="29"/>
      <c r="BW29" s="29"/>
      <c r="BX29" s="29"/>
      <c r="BY29" s="29"/>
      <c r="BZ29" s="29"/>
      <c r="CA29" s="29"/>
      <c r="CB29" s="29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27"/>
    </row>
    <row r="30" spans="2:116" s="26" customFormat="1" ht="18" customHeight="1" thickBot="1">
      <c r="B30" s="304"/>
      <c r="C30" s="305"/>
      <c r="D30" s="305"/>
      <c r="E30" s="305"/>
      <c r="F30" s="305"/>
      <c r="G30" s="305"/>
      <c r="H30" s="305"/>
      <c r="I30" s="305"/>
      <c r="J30" s="305"/>
      <c r="K30" s="305"/>
      <c r="L30" s="305"/>
      <c r="M30" s="305"/>
      <c r="N30" s="305"/>
      <c r="O30" s="305"/>
      <c r="P30" s="305"/>
      <c r="Q30" s="305"/>
      <c r="R30" s="305"/>
      <c r="S30" s="305"/>
      <c r="T30" s="305"/>
      <c r="U30" s="305"/>
      <c r="V30" s="305"/>
      <c r="W30" s="305"/>
      <c r="X30" s="305"/>
      <c r="Y30" s="305"/>
      <c r="Z30" s="305"/>
      <c r="AA30" s="305"/>
      <c r="AB30" s="305"/>
      <c r="AC30" s="305"/>
      <c r="AD30" s="305"/>
      <c r="AE30" s="305"/>
      <c r="AF30" s="305"/>
      <c r="AG30" s="305"/>
      <c r="AH30" s="305"/>
      <c r="AI30" s="305"/>
      <c r="AJ30" s="305"/>
      <c r="AK30" s="305"/>
      <c r="AL30" s="305"/>
      <c r="AM30" s="305"/>
      <c r="AN30" s="305"/>
      <c r="AO30" s="305"/>
      <c r="AP30" s="305"/>
      <c r="AQ30" s="305"/>
      <c r="AR30" s="305"/>
      <c r="AS30" s="305"/>
      <c r="AT30" s="305"/>
      <c r="AU30" s="305"/>
      <c r="AV30" s="305"/>
      <c r="AW30" s="305"/>
      <c r="AX30" s="305"/>
      <c r="AY30" s="305"/>
      <c r="AZ30" s="305"/>
      <c r="BA30" s="305"/>
      <c r="BB30" s="305"/>
      <c r="BC30" s="306"/>
      <c r="BD30" s="31"/>
      <c r="BE30" s="28"/>
      <c r="BF30" s="81"/>
      <c r="BG30" s="81"/>
      <c r="BH30" s="81"/>
      <c r="BI30" s="28"/>
      <c r="BJ30" s="28"/>
      <c r="BK30" s="28"/>
      <c r="BL30" s="28"/>
      <c r="BM30" s="31"/>
      <c r="BN30" s="31"/>
      <c r="BO30" s="31"/>
      <c r="BP30" s="31"/>
      <c r="BQ30" s="31"/>
      <c r="BR30" s="31"/>
      <c r="BS30" s="31"/>
      <c r="BT30" s="28"/>
      <c r="BU30" s="28"/>
      <c r="BV30" s="29"/>
      <c r="BW30" s="29"/>
      <c r="BX30" s="29"/>
      <c r="BY30" s="29"/>
      <c r="BZ30" s="29"/>
      <c r="CA30" s="29"/>
      <c r="CB30" s="29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27"/>
    </row>
    <row r="31" spans="2:116" s="26" customFormat="1" ht="18" customHeight="1" thickBot="1">
      <c r="B31" s="310">
        <v>5</v>
      </c>
      <c r="C31" s="311"/>
      <c r="D31" s="286">
        <v>3</v>
      </c>
      <c r="E31" s="287"/>
      <c r="F31" s="287"/>
      <c r="G31" s="287"/>
      <c r="H31" s="287"/>
      <c r="I31" s="288"/>
      <c r="J31" s="291">
        <v>0.6145833333333334</v>
      </c>
      <c r="K31" s="291"/>
      <c r="L31" s="291"/>
      <c r="M31" s="291"/>
      <c r="N31" s="292"/>
      <c r="O31" s="293" t="str">
        <f>O17</f>
        <v>FSC Rheda</v>
      </c>
      <c r="P31" s="289"/>
      <c r="Q31" s="289"/>
      <c r="R31" s="289"/>
      <c r="S31" s="289"/>
      <c r="T31" s="289"/>
      <c r="U31" s="289"/>
      <c r="V31" s="289"/>
      <c r="W31" s="289"/>
      <c r="X31" s="289"/>
      <c r="Y31" s="289"/>
      <c r="Z31" s="289"/>
      <c r="AA31" s="289"/>
      <c r="AB31" s="289"/>
      <c r="AC31" s="289"/>
      <c r="AD31" s="289"/>
      <c r="AE31" s="59" t="s">
        <v>11</v>
      </c>
      <c r="AF31" s="289" t="str">
        <f>O18</f>
        <v>SC Wiedenbrück 2000</v>
      </c>
      <c r="AG31" s="289"/>
      <c r="AH31" s="289"/>
      <c r="AI31" s="289"/>
      <c r="AJ31" s="289"/>
      <c r="AK31" s="289"/>
      <c r="AL31" s="289"/>
      <c r="AM31" s="289"/>
      <c r="AN31" s="289"/>
      <c r="AO31" s="289"/>
      <c r="AP31" s="289"/>
      <c r="AQ31" s="289"/>
      <c r="AR31" s="289"/>
      <c r="AS31" s="289"/>
      <c r="AT31" s="289"/>
      <c r="AU31" s="289"/>
      <c r="AV31" s="290"/>
      <c r="AW31" s="301">
        <v>0</v>
      </c>
      <c r="AX31" s="302"/>
      <c r="AY31" s="59" t="s">
        <v>12</v>
      </c>
      <c r="AZ31" s="302">
        <v>1</v>
      </c>
      <c r="BA31" s="308"/>
      <c r="BB31" s="301"/>
      <c r="BC31" s="307"/>
      <c r="BD31" s="31"/>
      <c r="BE31" s="28"/>
      <c r="BF31" s="81">
        <f>IF(ISBLANK(AW31),"0",IF(AW31&gt;AZ31,3,IF(AW31=AZ31,1,0)))</f>
        <v>0</v>
      </c>
      <c r="BG31" s="81" t="s">
        <v>12</v>
      </c>
      <c r="BH31" s="81">
        <f>IF(ISBLANK(AZ31),"0",IF(AZ31&gt;AW31,3,IF(AZ31=AW31,1,0)))</f>
        <v>3</v>
      </c>
      <c r="BI31" s="28"/>
      <c r="BJ31" s="28"/>
      <c r="BK31" s="28"/>
      <c r="BL31" s="28"/>
      <c r="BM31" s="31"/>
      <c r="BN31" s="31"/>
      <c r="BO31" s="31"/>
      <c r="BP31" s="31"/>
      <c r="BQ31" s="31"/>
      <c r="BR31" s="31"/>
      <c r="BS31" s="31"/>
      <c r="BT31" s="28"/>
      <c r="BU31" s="28"/>
      <c r="BV31" s="29"/>
      <c r="BW31" s="29"/>
      <c r="BX31" s="29"/>
      <c r="BY31" s="29"/>
      <c r="BZ31" s="29"/>
      <c r="CA31" s="29"/>
      <c r="CB31" s="29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27"/>
    </row>
    <row r="32" spans="2:116" s="26" customFormat="1" ht="18" customHeight="1" thickBot="1">
      <c r="B32" s="304"/>
      <c r="C32" s="305"/>
      <c r="D32" s="305"/>
      <c r="E32" s="305"/>
      <c r="F32" s="305"/>
      <c r="G32" s="305"/>
      <c r="H32" s="305"/>
      <c r="I32" s="305"/>
      <c r="J32" s="305"/>
      <c r="K32" s="305"/>
      <c r="L32" s="305"/>
      <c r="M32" s="305"/>
      <c r="N32" s="305"/>
      <c r="O32" s="305"/>
      <c r="P32" s="305"/>
      <c r="Q32" s="305"/>
      <c r="R32" s="305"/>
      <c r="S32" s="305"/>
      <c r="T32" s="305"/>
      <c r="U32" s="305"/>
      <c r="V32" s="305"/>
      <c r="W32" s="305"/>
      <c r="X32" s="305"/>
      <c r="Y32" s="305"/>
      <c r="Z32" s="305"/>
      <c r="AA32" s="305"/>
      <c r="AB32" s="305"/>
      <c r="AC32" s="305"/>
      <c r="AD32" s="305"/>
      <c r="AE32" s="305"/>
      <c r="AF32" s="305"/>
      <c r="AG32" s="305"/>
      <c r="AH32" s="305"/>
      <c r="AI32" s="305"/>
      <c r="AJ32" s="305"/>
      <c r="AK32" s="305"/>
      <c r="AL32" s="305"/>
      <c r="AM32" s="305"/>
      <c r="AN32" s="305"/>
      <c r="AO32" s="305"/>
      <c r="AP32" s="305"/>
      <c r="AQ32" s="305"/>
      <c r="AR32" s="305"/>
      <c r="AS32" s="305"/>
      <c r="AT32" s="305"/>
      <c r="AU32" s="305"/>
      <c r="AV32" s="305"/>
      <c r="AW32" s="305"/>
      <c r="AX32" s="305"/>
      <c r="AY32" s="305"/>
      <c r="AZ32" s="305"/>
      <c r="BA32" s="305"/>
      <c r="BB32" s="305"/>
      <c r="BC32" s="306"/>
      <c r="BD32" s="31"/>
      <c r="BE32" s="28"/>
      <c r="BF32" s="81"/>
      <c r="BG32" s="81"/>
      <c r="BH32" s="81"/>
      <c r="BI32" s="28"/>
      <c r="BJ32" s="28"/>
      <c r="BK32" s="28"/>
      <c r="BL32" s="28"/>
      <c r="BM32" s="31"/>
      <c r="BN32" s="31"/>
      <c r="BO32" s="31"/>
      <c r="BP32" s="31"/>
      <c r="BQ32" s="31"/>
      <c r="BR32" s="31"/>
      <c r="BS32" s="31"/>
      <c r="BT32" s="28"/>
      <c r="BU32" s="28"/>
      <c r="BV32" s="29"/>
      <c r="BW32" s="29"/>
      <c r="BX32" s="29"/>
      <c r="BY32" s="29"/>
      <c r="BZ32" s="29"/>
      <c r="CA32" s="29"/>
      <c r="CB32" s="29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27"/>
    </row>
    <row r="33" spans="2:116" s="26" customFormat="1" ht="18" customHeight="1" thickBot="1">
      <c r="B33" s="310">
        <v>6</v>
      </c>
      <c r="C33" s="311"/>
      <c r="D33" s="286">
        <v>4</v>
      </c>
      <c r="E33" s="287"/>
      <c r="F33" s="287"/>
      <c r="G33" s="287"/>
      <c r="H33" s="287"/>
      <c r="I33" s="288"/>
      <c r="J33" s="291">
        <v>0.6145833333333334</v>
      </c>
      <c r="K33" s="291"/>
      <c r="L33" s="291"/>
      <c r="M33" s="291"/>
      <c r="N33" s="292"/>
      <c r="O33" s="293" t="str">
        <f>O14</f>
        <v>RW Essen</v>
      </c>
      <c r="P33" s="289"/>
      <c r="Q33" s="289"/>
      <c r="R33" s="289"/>
      <c r="S33" s="289"/>
      <c r="T33" s="289"/>
      <c r="U33" s="289"/>
      <c r="V33" s="289"/>
      <c r="W33" s="289"/>
      <c r="X33" s="289"/>
      <c r="Y33" s="289"/>
      <c r="Z33" s="289"/>
      <c r="AA33" s="289"/>
      <c r="AB33" s="289"/>
      <c r="AC33" s="289"/>
      <c r="AD33" s="289"/>
      <c r="AE33" s="59" t="s">
        <v>11</v>
      </c>
      <c r="AF33" s="289" t="str">
        <f>O16</f>
        <v>DSC Wanne Eickel</v>
      </c>
      <c r="AG33" s="289"/>
      <c r="AH33" s="289"/>
      <c r="AI33" s="289"/>
      <c r="AJ33" s="289"/>
      <c r="AK33" s="289"/>
      <c r="AL33" s="289"/>
      <c r="AM33" s="289"/>
      <c r="AN33" s="289"/>
      <c r="AO33" s="289"/>
      <c r="AP33" s="289"/>
      <c r="AQ33" s="289"/>
      <c r="AR33" s="289"/>
      <c r="AS33" s="289"/>
      <c r="AT33" s="289"/>
      <c r="AU33" s="289"/>
      <c r="AV33" s="290"/>
      <c r="AW33" s="301">
        <v>0</v>
      </c>
      <c r="AX33" s="302"/>
      <c r="AY33" s="59" t="s">
        <v>12</v>
      </c>
      <c r="AZ33" s="302">
        <v>0</v>
      </c>
      <c r="BA33" s="308"/>
      <c r="BB33" s="301"/>
      <c r="BC33" s="307"/>
      <c r="BD33" s="31"/>
      <c r="BE33" s="28"/>
      <c r="BF33" s="81">
        <f>IF(ISBLANK(AW33),"0",IF(AW33&gt;AZ33,3,IF(AW33=AZ33,1,0)))</f>
        <v>1</v>
      </c>
      <c r="BG33" s="81" t="s">
        <v>12</v>
      </c>
      <c r="BH33" s="81">
        <f>IF(ISBLANK(AZ33),"0",IF(AZ33&gt;AW33,3,IF(AZ33=AW33,1,0)))</f>
        <v>1</v>
      </c>
      <c r="BI33" s="28"/>
      <c r="BJ33" s="28"/>
      <c r="BK33" s="3"/>
      <c r="BL33" s="3"/>
      <c r="BM33" s="3"/>
      <c r="BN33" s="3"/>
      <c r="BO33" s="3"/>
      <c r="BP33" s="3"/>
      <c r="BQ33" s="3"/>
      <c r="BR33" s="3"/>
      <c r="BS33" s="3"/>
      <c r="BT33" s="28"/>
      <c r="BU33" s="28"/>
      <c r="BV33" s="29"/>
      <c r="BW33" s="29"/>
      <c r="BX33" s="29"/>
      <c r="BY33" s="29"/>
      <c r="BZ33" s="29"/>
      <c r="CA33" s="29"/>
      <c r="CB33" s="29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27"/>
    </row>
    <row r="34" spans="2:116" s="26" customFormat="1" ht="18" customHeight="1" thickBot="1">
      <c r="B34" s="304"/>
      <c r="C34" s="305"/>
      <c r="D34" s="305"/>
      <c r="E34" s="305"/>
      <c r="F34" s="305"/>
      <c r="G34" s="305"/>
      <c r="H34" s="305"/>
      <c r="I34" s="305"/>
      <c r="J34" s="305"/>
      <c r="K34" s="305"/>
      <c r="L34" s="305"/>
      <c r="M34" s="305"/>
      <c r="N34" s="305"/>
      <c r="O34" s="305"/>
      <c r="P34" s="305"/>
      <c r="Q34" s="305"/>
      <c r="R34" s="305"/>
      <c r="S34" s="305"/>
      <c r="T34" s="305"/>
      <c r="U34" s="305"/>
      <c r="V34" s="305"/>
      <c r="W34" s="305"/>
      <c r="X34" s="305"/>
      <c r="Y34" s="305"/>
      <c r="Z34" s="305"/>
      <c r="AA34" s="305"/>
      <c r="AB34" s="305"/>
      <c r="AC34" s="305"/>
      <c r="AD34" s="305"/>
      <c r="AE34" s="305"/>
      <c r="AF34" s="305"/>
      <c r="AG34" s="305"/>
      <c r="AH34" s="305"/>
      <c r="AI34" s="305"/>
      <c r="AJ34" s="305"/>
      <c r="AK34" s="305"/>
      <c r="AL34" s="305"/>
      <c r="AM34" s="305"/>
      <c r="AN34" s="305"/>
      <c r="AO34" s="305"/>
      <c r="AP34" s="305"/>
      <c r="AQ34" s="305"/>
      <c r="AR34" s="305"/>
      <c r="AS34" s="305"/>
      <c r="AT34" s="305"/>
      <c r="AU34" s="305"/>
      <c r="AV34" s="305"/>
      <c r="AW34" s="305"/>
      <c r="AX34" s="305"/>
      <c r="AY34" s="305"/>
      <c r="AZ34" s="305"/>
      <c r="BA34" s="305"/>
      <c r="BB34" s="305"/>
      <c r="BC34" s="306"/>
      <c r="BD34" s="31"/>
      <c r="BE34" s="28"/>
      <c r="BF34" s="81"/>
      <c r="BG34" s="81"/>
      <c r="BH34" s="81"/>
      <c r="BI34" s="28"/>
      <c r="BJ34" s="28"/>
      <c r="BK34" s="3"/>
      <c r="BL34" s="3"/>
      <c r="BM34" s="3"/>
      <c r="BN34" s="3"/>
      <c r="BO34" s="3"/>
      <c r="BP34" s="3"/>
      <c r="BQ34" s="3"/>
      <c r="BR34" s="3"/>
      <c r="BS34" s="3"/>
      <c r="BT34" s="28"/>
      <c r="BU34" s="28"/>
      <c r="BV34" s="29"/>
      <c r="BW34" s="29"/>
      <c r="BX34" s="29"/>
      <c r="BY34" s="29"/>
      <c r="BZ34" s="29"/>
      <c r="CA34" s="29"/>
      <c r="CB34" s="29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27"/>
    </row>
    <row r="35" spans="2:116" s="26" customFormat="1" ht="18" customHeight="1" thickBot="1">
      <c r="B35" s="310">
        <v>7</v>
      </c>
      <c r="C35" s="311"/>
      <c r="D35" s="286">
        <v>3</v>
      </c>
      <c r="E35" s="287"/>
      <c r="F35" s="287"/>
      <c r="G35" s="287"/>
      <c r="H35" s="287"/>
      <c r="I35" s="288"/>
      <c r="J35" s="291">
        <v>0.6354166666666666</v>
      </c>
      <c r="K35" s="291"/>
      <c r="L35" s="291"/>
      <c r="M35" s="291"/>
      <c r="N35" s="292"/>
      <c r="O35" s="293" t="str">
        <f>O15</f>
        <v>SV Lippstadt 08</v>
      </c>
      <c r="P35" s="289"/>
      <c r="Q35" s="289"/>
      <c r="R35" s="289"/>
      <c r="S35" s="289"/>
      <c r="T35" s="289"/>
      <c r="U35" s="289"/>
      <c r="V35" s="289"/>
      <c r="W35" s="289"/>
      <c r="X35" s="289"/>
      <c r="Y35" s="289"/>
      <c r="Z35" s="289"/>
      <c r="AA35" s="289"/>
      <c r="AB35" s="289"/>
      <c r="AC35" s="289"/>
      <c r="AD35" s="289"/>
      <c r="AE35" s="59" t="s">
        <v>11</v>
      </c>
      <c r="AF35" s="289" t="str">
        <f>O17</f>
        <v>FSC Rheda</v>
      </c>
      <c r="AG35" s="289"/>
      <c r="AH35" s="289"/>
      <c r="AI35" s="289"/>
      <c r="AJ35" s="289"/>
      <c r="AK35" s="289"/>
      <c r="AL35" s="289"/>
      <c r="AM35" s="289"/>
      <c r="AN35" s="289"/>
      <c r="AO35" s="289"/>
      <c r="AP35" s="289"/>
      <c r="AQ35" s="289"/>
      <c r="AR35" s="289"/>
      <c r="AS35" s="289"/>
      <c r="AT35" s="289"/>
      <c r="AU35" s="289"/>
      <c r="AV35" s="290"/>
      <c r="AW35" s="301">
        <v>4</v>
      </c>
      <c r="AX35" s="302"/>
      <c r="AY35" s="59" t="s">
        <v>12</v>
      </c>
      <c r="AZ35" s="302">
        <v>0</v>
      </c>
      <c r="BA35" s="308"/>
      <c r="BB35" s="301"/>
      <c r="BC35" s="307"/>
      <c r="BD35" s="138"/>
      <c r="BE35" s="28"/>
      <c r="BF35" s="81">
        <f>IF(ISBLANK(AW35),"0",IF(AW35&gt;AZ35,3,IF(AW35=AZ35,1,0)))</f>
        <v>3</v>
      </c>
      <c r="BG35" s="81" t="s">
        <v>12</v>
      </c>
      <c r="BH35" s="81">
        <f>IF(ISBLANK(AZ35),"0",IF(AZ35&gt;AW35,3,IF(AZ35=AW35,1,0)))</f>
        <v>0</v>
      </c>
      <c r="BI35" s="28"/>
      <c r="BJ35" s="28"/>
      <c r="BK35" s="86"/>
      <c r="BL35" s="86"/>
      <c r="BM35" s="31"/>
      <c r="BN35" s="31"/>
      <c r="BO35" s="31"/>
      <c r="BP35" s="31"/>
      <c r="BQ35" s="31"/>
      <c r="BR35" s="31"/>
      <c r="BS35" s="83"/>
      <c r="BT35" s="28"/>
      <c r="BU35" s="28"/>
      <c r="BV35" s="29"/>
      <c r="BW35" s="29"/>
      <c r="BX35" s="29"/>
      <c r="BY35" s="29"/>
      <c r="BZ35" s="29"/>
      <c r="CA35" s="29"/>
      <c r="CB35" s="29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27"/>
    </row>
    <row r="36" spans="2:116" s="26" customFormat="1" ht="18" customHeight="1" thickBot="1">
      <c r="B36" s="304"/>
      <c r="C36" s="305"/>
      <c r="D36" s="305"/>
      <c r="E36" s="305"/>
      <c r="F36" s="305"/>
      <c r="G36" s="305"/>
      <c r="H36" s="305"/>
      <c r="I36" s="305"/>
      <c r="J36" s="305"/>
      <c r="K36" s="305"/>
      <c r="L36" s="305"/>
      <c r="M36" s="305"/>
      <c r="N36" s="305"/>
      <c r="O36" s="305"/>
      <c r="P36" s="305"/>
      <c r="Q36" s="305"/>
      <c r="R36" s="305"/>
      <c r="S36" s="305"/>
      <c r="T36" s="305"/>
      <c r="U36" s="305"/>
      <c r="V36" s="305"/>
      <c r="W36" s="305"/>
      <c r="X36" s="305"/>
      <c r="Y36" s="305"/>
      <c r="Z36" s="305"/>
      <c r="AA36" s="305"/>
      <c r="AB36" s="305"/>
      <c r="AC36" s="305"/>
      <c r="AD36" s="305"/>
      <c r="AE36" s="305"/>
      <c r="AF36" s="305"/>
      <c r="AG36" s="305"/>
      <c r="AH36" s="305"/>
      <c r="AI36" s="305"/>
      <c r="AJ36" s="305"/>
      <c r="AK36" s="305"/>
      <c r="AL36" s="305"/>
      <c r="AM36" s="305"/>
      <c r="AN36" s="305"/>
      <c r="AO36" s="305"/>
      <c r="AP36" s="305"/>
      <c r="AQ36" s="305"/>
      <c r="AR36" s="305"/>
      <c r="AS36" s="305"/>
      <c r="AT36" s="305"/>
      <c r="AU36" s="305"/>
      <c r="AV36" s="305"/>
      <c r="AW36" s="305"/>
      <c r="AX36" s="305"/>
      <c r="AY36" s="305"/>
      <c r="AZ36" s="305"/>
      <c r="BA36" s="305"/>
      <c r="BB36" s="305"/>
      <c r="BC36" s="306"/>
      <c r="BD36" s="138"/>
      <c r="BE36" s="28"/>
      <c r="BF36" s="81"/>
      <c r="BG36" s="81"/>
      <c r="BH36" s="81"/>
      <c r="BI36" s="28"/>
      <c r="BJ36" s="28"/>
      <c r="BK36" s="86"/>
      <c r="BL36" s="86"/>
      <c r="BM36" s="31"/>
      <c r="BN36" s="31"/>
      <c r="BO36" s="31"/>
      <c r="BP36" s="31"/>
      <c r="BQ36" s="31"/>
      <c r="BR36" s="31"/>
      <c r="BS36" s="83"/>
      <c r="BT36" s="28"/>
      <c r="BU36" s="28"/>
      <c r="BV36" s="29"/>
      <c r="BW36" s="29"/>
      <c r="BX36" s="29"/>
      <c r="BY36" s="29"/>
      <c r="BZ36" s="29"/>
      <c r="CA36" s="29"/>
      <c r="CB36" s="29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27"/>
    </row>
    <row r="37" spans="2:116" s="26" customFormat="1" ht="18" customHeight="1" thickBot="1">
      <c r="B37" s="310">
        <v>8</v>
      </c>
      <c r="C37" s="311"/>
      <c r="D37" s="286">
        <v>4</v>
      </c>
      <c r="E37" s="287"/>
      <c r="F37" s="287"/>
      <c r="G37" s="287"/>
      <c r="H37" s="287"/>
      <c r="I37" s="288"/>
      <c r="J37" s="291">
        <v>0.6354166666666666</v>
      </c>
      <c r="K37" s="291"/>
      <c r="L37" s="291"/>
      <c r="M37" s="291"/>
      <c r="N37" s="292"/>
      <c r="O37" s="293" t="str">
        <f>O16</f>
        <v>DSC Wanne Eickel</v>
      </c>
      <c r="P37" s="289"/>
      <c r="Q37" s="289"/>
      <c r="R37" s="289"/>
      <c r="S37" s="289"/>
      <c r="T37" s="289"/>
      <c r="U37" s="289"/>
      <c r="V37" s="289"/>
      <c r="W37" s="289"/>
      <c r="X37" s="289"/>
      <c r="Y37" s="289"/>
      <c r="Z37" s="289"/>
      <c r="AA37" s="289"/>
      <c r="AB37" s="289"/>
      <c r="AC37" s="289"/>
      <c r="AD37" s="289"/>
      <c r="AE37" s="59" t="s">
        <v>11</v>
      </c>
      <c r="AF37" s="289" t="str">
        <f>O18</f>
        <v>SC Wiedenbrück 2000</v>
      </c>
      <c r="AG37" s="289"/>
      <c r="AH37" s="289"/>
      <c r="AI37" s="289"/>
      <c r="AJ37" s="289"/>
      <c r="AK37" s="289"/>
      <c r="AL37" s="289"/>
      <c r="AM37" s="289"/>
      <c r="AN37" s="289"/>
      <c r="AO37" s="289"/>
      <c r="AP37" s="289"/>
      <c r="AQ37" s="289"/>
      <c r="AR37" s="289"/>
      <c r="AS37" s="289"/>
      <c r="AT37" s="289"/>
      <c r="AU37" s="289"/>
      <c r="AV37" s="290"/>
      <c r="AW37" s="301">
        <v>1</v>
      </c>
      <c r="AX37" s="302"/>
      <c r="AY37" s="59" t="s">
        <v>12</v>
      </c>
      <c r="AZ37" s="302">
        <v>1</v>
      </c>
      <c r="BA37" s="308"/>
      <c r="BB37" s="301"/>
      <c r="BC37" s="307"/>
      <c r="BD37" s="138"/>
      <c r="BE37" s="28"/>
      <c r="BF37" s="81">
        <f>IF(ISBLANK(AW37),"0",IF(AW37&gt;AZ37,3,IF(AW37=AZ37,1,0)))</f>
        <v>1</v>
      </c>
      <c r="BG37" s="81" t="s">
        <v>12</v>
      </c>
      <c r="BH37" s="81">
        <f>IF(ISBLANK(AZ37),"0",IF(AZ37&gt;AW37,3,IF(AZ37=AW37,1,0)))</f>
        <v>1</v>
      </c>
      <c r="BI37" s="28"/>
      <c r="BJ37" s="28"/>
      <c r="BK37" s="86"/>
      <c r="BL37" s="86"/>
      <c r="BM37" s="31"/>
      <c r="BN37" s="31"/>
      <c r="BO37" s="31"/>
      <c r="BP37" s="31"/>
      <c r="BQ37" s="31"/>
      <c r="BR37" s="31"/>
      <c r="BS37" s="83"/>
      <c r="BT37" s="28"/>
      <c r="BU37" s="28"/>
      <c r="BV37" s="29"/>
      <c r="BW37" s="29"/>
      <c r="BX37" s="29"/>
      <c r="BY37" s="29"/>
      <c r="BZ37" s="29"/>
      <c r="CA37" s="29"/>
      <c r="CB37" s="29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27"/>
    </row>
    <row r="38" spans="2:116" s="26" customFormat="1" ht="18" customHeight="1" thickBot="1">
      <c r="B38" s="304"/>
      <c r="C38" s="305"/>
      <c r="D38" s="305"/>
      <c r="E38" s="305"/>
      <c r="F38" s="305"/>
      <c r="G38" s="305"/>
      <c r="H38" s="305"/>
      <c r="I38" s="305"/>
      <c r="J38" s="305"/>
      <c r="K38" s="305"/>
      <c r="L38" s="305"/>
      <c r="M38" s="305"/>
      <c r="N38" s="305"/>
      <c r="O38" s="305"/>
      <c r="P38" s="305"/>
      <c r="Q38" s="305"/>
      <c r="R38" s="305"/>
      <c r="S38" s="305"/>
      <c r="T38" s="305"/>
      <c r="U38" s="305"/>
      <c r="V38" s="305"/>
      <c r="W38" s="305"/>
      <c r="X38" s="305"/>
      <c r="Y38" s="305"/>
      <c r="Z38" s="305"/>
      <c r="AA38" s="305"/>
      <c r="AB38" s="305"/>
      <c r="AC38" s="305"/>
      <c r="AD38" s="305"/>
      <c r="AE38" s="305"/>
      <c r="AF38" s="305"/>
      <c r="AG38" s="305"/>
      <c r="AH38" s="305"/>
      <c r="AI38" s="305"/>
      <c r="AJ38" s="305"/>
      <c r="AK38" s="305"/>
      <c r="AL38" s="305"/>
      <c r="AM38" s="305"/>
      <c r="AN38" s="305"/>
      <c r="AO38" s="305"/>
      <c r="AP38" s="305"/>
      <c r="AQ38" s="305"/>
      <c r="AR38" s="305"/>
      <c r="AS38" s="305"/>
      <c r="AT38" s="305"/>
      <c r="AU38" s="305"/>
      <c r="AV38" s="305"/>
      <c r="AW38" s="305"/>
      <c r="AX38" s="305"/>
      <c r="AY38" s="305"/>
      <c r="AZ38" s="305"/>
      <c r="BA38" s="305"/>
      <c r="BB38" s="305"/>
      <c r="BC38" s="306"/>
      <c r="BD38" s="138"/>
      <c r="BE38" s="28"/>
      <c r="BF38" s="81"/>
      <c r="BG38" s="81"/>
      <c r="BH38" s="81"/>
      <c r="BI38" s="28"/>
      <c r="BJ38" s="28"/>
      <c r="BK38" s="86"/>
      <c r="BL38" s="86"/>
      <c r="BM38" s="31"/>
      <c r="BN38" s="31"/>
      <c r="BO38" s="31"/>
      <c r="BP38" s="31"/>
      <c r="BQ38" s="31"/>
      <c r="BR38" s="31"/>
      <c r="BS38" s="83"/>
      <c r="BT38" s="28"/>
      <c r="BU38" s="28"/>
      <c r="BV38" s="29"/>
      <c r="BW38" s="29"/>
      <c r="BX38" s="29"/>
      <c r="BY38" s="29"/>
      <c r="BZ38" s="29"/>
      <c r="CA38" s="29"/>
      <c r="CB38" s="29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27"/>
    </row>
    <row r="39" spans="2:116" s="26" customFormat="1" ht="18" customHeight="1" thickBot="1">
      <c r="B39" s="310">
        <v>9</v>
      </c>
      <c r="C39" s="311"/>
      <c r="D39" s="286">
        <v>3</v>
      </c>
      <c r="E39" s="287"/>
      <c r="F39" s="287"/>
      <c r="G39" s="287"/>
      <c r="H39" s="287"/>
      <c r="I39" s="288"/>
      <c r="J39" s="291">
        <v>0.65625</v>
      </c>
      <c r="K39" s="291"/>
      <c r="L39" s="291"/>
      <c r="M39" s="291"/>
      <c r="N39" s="292"/>
      <c r="O39" s="293" t="str">
        <f>O17</f>
        <v>FSC Rheda</v>
      </c>
      <c r="P39" s="289"/>
      <c r="Q39" s="289"/>
      <c r="R39" s="289"/>
      <c r="S39" s="289"/>
      <c r="T39" s="289"/>
      <c r="U39" s="289"/>
      <c r="V39" s="289"/>
      <c r="W39" s="289"/>
      <c r="X39" s="289"/>
      <c r="Y39" s="289"/>
      <c r="Z39" s="289"/>
      <c r="AA39" s="289"/>
      <c r="AB39" s="289"/>
      <c r="AC39" s="289"/>
      <c r="AD39" s="289"/>
      <c r="AE39" s="59" t="s">
        <v>11</v>
      </c>
      <c r="AF39" s="289" t="str">
        <f>O14</f>
        <v>RW Essen</v>
      </c>
      <c r="AG39" s="289"/>
      <c r="AH39" s="289"/>
      <c r="AI39" s="289"/>
      <c r="AJ39" s="289"/>
      <c r="AK39" s="289"/>
      <c r="AL39" s="289"/>
      <c r="AM39" s="289"/>
      <c r="AN39" s="289"/>
      <c r="AO39" s="289"/>
      <c r="AP39" s="289"/>
      <c r="AQ39" s="289"/>
      <c r="AR39" s="289"/>
      <c r="AS39" s="289"/>
      <c r="AT39" s="289"/>
      <c r="AU39" s="289"/>
      <c r="AV39" s="290"/>
      <c r="AW39" s="301">
        <v>0</v>
      </c>
      <c r="AX39" s="302"/>
      <c r="AY39" s="59" t="s">
        <v>12</v>
      </c>
      <c r="AZ39" s="302">
        <v>9</v>
      </c>
      <c r="BA39" s="308"/>
      <c r="BB39" s="301"/>
      <c r="BC39" s="307"/>
      <c r="BD39" s="138"/>
      <c r="BE39" s="28"/>
      <c r="BF39" s="81">
        <f>IF(ISBLANK(AW39),"0",IF(AW39&gt;AZ39,3,IF(AW39=AZ39,1,0)))</f>
        <v>0</v>
      </c>
      <c r="BG39" s="81" t="s">
        <v>12</v>
      </c>
      <c r="BH39" s="81">
        <f>IF(ISBLANK(AZ39),"0",IF(AZ39&gt;AW39,3,IF(AZ39=AW39,1,0)))</f>
        <v>3</v>
      </c>
      <c r="BI39" s="28"/>
      <c r="BJ39" s="28"/>
      <c r="BK39" s="86"/>
      <c r="BL39" s="86"/>
      <c r="BM39" s="31"/>
      <c r="BN39" s="31"/>
      <c r="BO39" s="31"/>
      <c r="BP39" s="31"/>
      <c r="BQ39" s="31"/>
      <c r="BR39" s="31"/>
      <c r="BS39" s="83"/>
      <c r="BT39" s="28"/>
      <c r="BU39" s="28"/>
      <c r="BV39" s="29"/>
      <c r="BW39" s="29"/>
      <c r="BX39" s="29"/>
      <c r="BY39" s="29"/>
      <c r="BZ39" s="29"/>
      <c r="CA39" s="29"/>
      <c r="CB39" s="29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27"/>
    </row>
    <row r="40" spans="2:116" s="26" customFormat="1" ht="18" customHeight="1" thickBot="1">
      <c r="B40" s="304"/>
      <c r="C40" s="305"/>
      <c r="D40" s="305"/>
      <c r="E40" s="305"/>
      <c r="F40" s="305"/>
      <c r="G40" s="305"/>
      <c r="H40" s="305"/>
      <c r="I40" s="305"/>
      <c r="J40" s="305"/>
      <c r="K40" s="305"/>
      <c r="L40" s="305"/>
      <c r="M40" s="305"/>
      <c r="N40" s="305"/>
      <c r="O40" s="305"/>
      <c r="P40" s="305"/>
      <c r="Q40" s="305"/>
      <c r="R40" s="305"/>
      <c r="S40" s="305"/>
      <c r="T40" s="305"/>
      <c r="U40" s="305"/>
      <c r="V40" s="305"/>
      <c r="W40" s="305"/>
      <c r="X40" s="305"/>
      <c r="Y40" s="305"/>
      <c r="Z40" s="305"/>
      <c r="AA40" s="305"/>
      <c r="AB40" s="305"/>
      <c r="AC40" s="305"/>
      <c r="AD40" s="305"/>
      <c r="AE40" s="305"/>
      <c r="AF40" s="305"/>
      <c r="AG40" s="305"/>
      <c r="AH40" s="305"/>
      <c r="AI40" s="305"/>
      <c r="AJ40" s="305"/>
      <c r="AK40" s="305"/>
      <c r="AL40" s="305"/>
      <c r="AM40" s="305"/>
      <c r="AN40" s="305"/>
      <c r="AO40" s="305"/>
      <c r="AP40" s="305"/>
      <c r="AQ40" s="305"/>
      <c r="AR40" s="305"/>
      <c r="AS40" s="305"/>
      <c r="AT40" s="305"/>
      <c r="AU40" s="305"/>
      <c r="AV40" s="305"/>
      <c r="AW40" s="305"/>
      <c r="AX40" s="305"/>
      <c r="AY40" s="305"/>
      <c r="AZ40" s="305"/>
      <c r="BA40" s="305"/>
      <c r="BB40" s="305"/>
      <c r="BC40" s="306"/>
      <c r="BD40" s="138"/>
      <c r="BE40" s="28"/>
      <c r="BF40" s="81"/>
      <c r="BG40" s="81"/>
      <c r="BH40" s="81"/>
      <c r="BI40" s="28"/>
      <c r="BJ40" s="28"/>
      <c r="BK40" s="86"/>
      <c r="BL40" s="86"/>
      <c r="BM40" s="31"/>
      <c r="BN40" s="31"/>
      <c r="BO40" s="31"/>
      <c r="BP40" s="31"/>
      <c r="BQ40" s="31"/>
      <c r="BR40" s="31"/>
      <c r="BS40" s="83"/>
      <c r="BT40" s="28"/>
      <c r="BU40" s="28"/>
      <c r="BV40" s="29"/>
      <c r="BW40" s="29"/>
      <c r="BX40" s="29"/>
      <c r="BY40" s="29"/>
      <c r="BZ40" s="29"/>
      <c r="CA40" s="29"/>
      <c r="CB40" s="29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27"/>
    </row>
    <row r="41" spans="2:116" s="26" customFormat="1" ht="18" customHeight="1" thickBot="1">
      <c r="B41" s="310">
        <v>10</v>
      </c>
      <c r="C41" s="311"/>
      <c r="D41" s="286">
        <v>4</v>
      </c>
      <c r="E41" s="287"/>
      <c r="F41" s="287"/>
      <c r="G41" s="287"/>
      <c r="H41" s="287"/>
      <c r="I41" s="288"/>
      <c r="J41" s="291">
        <v>0.65625</v>
      </c>
      <c r="K41" s="291"/>
      <c r="L41" s="291"/>
      <c r="M41" s="291"/>
      <c r="N41" s="292"/>
      <c r="O41" s="293" t="str">
        <f>O18</f>
        <v>SC Wiedenbrück 2000</v>
      </c>
      <c r="P41" s="289"/>
      <c r="Q41" s="289"/>
      <c r="R41" s="289"/>
      <c r="S41" s="289"/>
      <c r="T41" s="289"/>
      <c r="U41" s="289"/>
      <c r="V41" s="289"/>
      <c r="W41" s="289"/>
      <c r="X41" s="289"/>
      <c r="Y41" s="289"/>
      <c r="Z41" s="289"/>
      <c r="AA41" s="289"/>
      <c r="AB41" s="289"/>
      <c r="AC41" s="289"/>
      <c r="AD41" s="289"/>
      <c r="AE41" s="59" t="s">
        <v>11</v>
      </c>
      <c r="AF41" s="289" t="str">
        <f>O15</f>
        <v>SV Lippstadt 08</v>
      </c>
      <c r="AG41" s="289"/>
      <c r="AH41" s="289"/>
      <c r="AI41" s="289"/>
      <c r="AJ41" s="289"/>
      <c r="AK41" s="289"/>
      <c r="AL41" s="289"/>
      <c r="AM41" s="289"/>
      <c r="AN41" s="289"/>
      <c r="AO41" s="289"/>
      <c r="AP41" s="289"/>
      <c r="AQ41" s="289"/>
      <c r="AR41" s="289"/>
      <c r="AS41" s="289"/>
      <c r="AT41" s="289"/>
      <c r="AU41" s="289"/>
      <c r="AV41" s="290"/>
      <c r="AW41" s="301">
        <v>0</v>
      </c>
      <c r="AX41" s="302"/>
      <c r="AY41" s="59" t="s">
        <v>12</v>
      </c>
      <c r="AZ41" s="302">
        <v>3</v>
      </c>
      <c r="BA41" s="308"/>
      <c r="BB41" s="301"/>
      <c r="BC41" s="307"/>
      <c r="BD41" s="138"/>
      <c r="BE41" s="28"/>
      <c r="BF41" s="81">
        <f>IF(ISBLANK(AW41),"0",IF(AW41&gt;AZ41,3,IF(AW41=AZ41,1,0)))</f>
        <v>0</v>
      </c>
      <c r="BG41" s="81" t="s">
        <v>12</v>
      </c>
      <c r="BH41" s="81">
        <f>IF(ISBLANK(AZ41),"0",IF(AZ41&gt;AW41,3,IF(AZ41=AW41,1,0)))</f>
        <v>3</v>
      </c>
      <c r="BI41" s="28"/>
      <c r="BJ41" s="28"/>
      <c r="BK41" s="86"/>
      <c r="BL41" s="86"/>
      <c r="BM41" s="31"/>
      <c r="BN41" s="31"/>
      <c r="BO41" s="31"/>
      <c r="BP41" s="31"/>
      <c r="BQ41" s="31"/>
      <c r="BR41" s="31"/>
      <c r="BS41" s="83"/>
      <c r="BT41" s="28"/>
      <c r="BU41" s="28"/>
      <c r="BV41" s="29"/>
      <c r="BW41" s="29"/>
      <c r="BX41" s="29"/>
      <c r="BY41" s="29"/>
      <c r="BZ41" s="29"/>
      <c r="CA41" s="29"/>
      <c r="CB41" s="29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27"/>
    </row>
    <row r="43" ht="12.75">
      <c r="B43" s="37" t="s">
        <v>36</v>
      </c>
    </row>
    <row r="44" ht="6" customHeight="1"/>
    <row r="45" spans="27:115" s="40" customFormat="1" ht="13.5" customHeight="1" thickBot="1">
      <c r="AA45" s="41"/>
      <c r="AB45" s="41"/>
      <c r="AC45" s="41"/>
      <c r="AD45" s="41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 s="42"/>
      <c r="BE45" s="131"/>
      <c r="BF45" s="131"/>
      <c r="BG45" s="131"/>
      <c r="BH45" s="131"/>
      <c r="BI45" s="131"/>
      <c r="BJ45" s="131"/>
      <c r="BK45" s="131"/>
      <c r="BL45" s="131"/>
      <c r="BM45" s="131"/>
      <c r="BN45" s="131"/>
      <c r="BO45" s="131"/>
      <c r="BP45" s="131"/>
      <c r="BQ45" s="131"/>
      <c r="BR45" s="131"/>
      <c r="BS45" s="131"/>
      <c r="BT45" s="131"/>
      <c r="BU45" s="131"/>
      <c r="BV45" s="132"/>
      <c r="BW45" s="132"/>
      <c r="BX45" s="132"/>
      <c r="BY45" s="132"/>
      <c r="BZ45" s="132"/>
      <c r="CA45" s="132"/>
      <c r="CB45" s="13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</row>
    <row r="46" spans="6:115" s="13" customFormat="1" ht="16.5" thickBot="1">
      <c r="F46" s="295" t="s">
        <v>17</v>
      </c>
      <c r="G46" s="296"/>
      <c r="H46" s="296"/>
      <c r="I46" s="296"/>
      <c r="J46" s="296"/>
      <c r="K46" s="296"/>
      <c r="L46" s="296"/>
      <c r="M46" s="296"/>
      <c r="N46" s="296"/>
      <c r="O46" s="296"/>
      <c r="P46" s="296"/>
      <c r="Q46" s="296"/>
      <c r="R46" s="296"/>
      <c r="S46" s="296"/>
      <c r="T46" s="296"/>
      <c r="U46" s="296"/>
      <c r="V46" s="296"/>
      <c r="W46" s="296"/>
      <c r="X46" s="296"/>
      <c r="Y46" s="296"/>
      <c r="Z46" s="296"/>
      <c r="AA46" s="296"/>
      <c r="AB46" s="296"/>
      <c r="AC46" s="296"/>
      <c r="AD46" s="296"/>
      <c r="AE46" s="296"/>
      <c r="AF46" s="296"/>
      <c r="AG46" s="297"/>
      <c r="AH46" s="309" t="s">
        <v>18</v>
      </c>
      <c r="AI46" s="296"/>
      <c r="AJ46" s="296"/>
      <c r="AK46" s="309" t="s">
        <v>13</v>
      </c>
      <c r="AL46" s="296"/>
      <c r="AM46" s="296"/>
      <c r="AN46" s="309" t="s">
        <v>14</v>
      </c>
      <c r="AO46" s="296"/>
      <c r="AP46" s="296"/>
      <c r="AQ46" s="296"/>
      <c r="AR46" s="296"/>
      <c r="AS46" s="296"/>
      <c r="AT46" s="297"/>
      <c r="AU46" s="296" t="s">
        <v>15</v>
      </c>
      <c r="AV46" s="296"/>
      <c r="AW46" s="303"/>
      <c r="BD46" s="35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5"/>
      <c r="BW46" s="15"/>
      <c r="BX46" s="15"/>
      <c r="BY46" s="15"/>
      <c r="BZ46" s="15"/>
      <c r="CA46" s="15"/>
      <c r="CB46" s="1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</row>
    <row r="47" spans="6:115" s="13" customFormat="1" ht="19.5" customHeight="1">
      <c r="F47" s="333" t="s">
        <v>0</v>
      </c>
      <c r="G47" s="299"/>
      <c r="H47" s="334" t="str">
        <f>(IF(ISBLANK($AZ$23),"",BU23))</f>
        <v>RW Essen</v>
      </c>
      <c r="I47" s="334"/>
      <c r="J47" s="334"/>
      <c r="K47" s="334"/>
      <c r="L47" s="334"/>
      <c r="M47" s="334"/>
      <c r="N47" s="334"/>
      <c r="O47" s="334"/>
      <c r="P47" s="334"/>
      <c r="Q47" s="334"/>
      <c r="R47" s="334"/>
      <c r="S47" s="334"/>
      <c r="T47" s="334"/>
      <c r="U47" s="334"/>
      <c r="V47" s="334"/>
      <c r="W47" s="334"/>
      <c r="X47" s="334"/>
      <c r="Y47" s="334"/>
      <c r="Z47" s="334"/>
      <c r="AA47" s="334"/>
      <c r="AB47" s="334"/>
      <c r="AC47" s="334"/>
      <c r="AD47" s="334"/>
      <c r="AE47" s="334"/>
      <c r="AF47" s="334"/>
      <c r="AG47" s="335"/>
      <c r="AH47" s="298">
        <f>(IF(ISBLANK($AZ$23),"",BN23))</f>
        <v>4</v>
      </c>
      <c r="AI47" s="299"/>
      <c r="AJ47" s="300"/>
      <c r="AK47" s="299">
        <f>(IF(ISBLANK($AZ$23),"",BO23))</f>
        <v>10</v>
      </c>
      <c r="AL47" s="299"/>
      <c r="AM47" s="299"/>
      <c r="AN47" s="298">
        <f>(IF(ISBLANK($AZ$23),"",BP23))</f>
        <v>18</v>
      </c>
      <c r="AO47" s="299"/>
      <c r="AP47" s="299"/>
      <c r="AQ47" s="61" t="s">
        <v>12</v>
      </c>
      <c r="AR47" s="299">
        <f>(IF(ISBLANK($AZ$23),"",BR23))</f>
        <v>0</v>
      </c>
      <c r="AS47" s="299"/>
      <c r="AT47" s="299"/>
      <c r="AU47" s="319">
        <f>(IF(ISBLANK($AZ$23),"",BS23))</f>
        <v>18</v>
      </c>
      <c r="AV47" s="320"/>
      <c r="AW47" s="321"/>
      <c r="BD47" s="35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5"/>
      <c r="BW47" s="15"/>
      <c r="BX47" s="15"/>
      <c r="BY47" s="15"/>
      <c r="BZ47" s="15"/>
      <c r="CA47" s="15"/>
      <c r="CB47" s="1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</row>
    <row r="48" spans="6:115" s="13" customFormat="1" ht="19.5" customHeight="1" thickBot="1">
      <c r="F48" s="250" t="s">
        <v>1</v>
      </c>
      <c r="G48" s="248"/>
      <c r="H48" s="336" t="str">
        <f>(IF(ISBLANK($AZ$23),"",BU24))</f>
        <v>DSC Wanne Eickel</v>
      </c>
      <c r="I48" s="336"/>
      <c r="J48" s="336"/>
      <c r="K48" s="336"/>
      <c r="L48" s="336"/>
      <c r="M48" s="336"/>
      <c r="N48" s="336"/>
      <c r="O48" s="336"/>
      <c r="P48" s="336"/>
      <c r="Q48" s="336"/>
      <c r="R48" s="336"/>
      <c r="S48" s="336"/>
      <c r="T48" s="336"/>
      <c r="U48" s="336"/>
      <c r="V48" s="336"/>
      <c r="W48" s="336"/>
      <c r="X48" s="336"/>
      <c r="Y48" s="336"/>
      <c r="Z48" s="336"/>
      <c r="AA48" s="336"/>
      <c r="AB48" s="336"/>
      <c r="AC48" s="336"/>
      <c r="AD48" s="336"/>
      <c r="AE48" s="336"/>
      <c r="AF48" s="336"/>
      <c r="AG48" s="337"/>
      <c r="AH48" s="322">
        <f>(IF(ISBLANK($AZ$23),"",BN24))</f>
        <v>4</v>
      </c>
      <c r="AI48" s="323"/>
      <c r="AJ48" s="341"/>
      <c r="AK48" s="323">
        <f>(IF(ISBLANK($AZ$23),"",BO24))</f>
        <v>8</v>
      </c>
      <c r="AL48" s="323"/>
      <c r="AM48" s="323"/>
      <c r="AN48" s="322">
        <f>(IF(ISBLANK($AZ$23),"",BP24))</f>
        <v>7</v>
      </c>
      <c r="AO48" s="323"/>
      <c r="AP48" s="323"/>
      <c r="AQ48" s="97" t="s">
        <v>12</v>
      </c>
      <c r="AR48" s="323">
        <f>(IF(ISBLANK($AZ$23),"",BR24))</f>
        <v>1</v>
      </c>
      <c r="AS48" s="323"/>
      <c r="AT48" s="323"/>
      <c r="AU48" s="324">
        <f>(IF(ISBLANK($AZ$23),"",BS24))</f>
        <v>6</v>
      </c>
      <c r="AV48" s="325"/>
      <c r="AW48" s="326"/>
      <c r="BD48" s="35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5"/>
      <c r="BW48" s="15"/>
      <c r="BX48" s="15"/>
      <c r="BY48" s="15"/>
      <c r="BZ48" s="15"/>
      <c r="CA48" s="15"/>
      <c r="CB48" s="1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</row>
    <row r="49" spans="6:115" s="13" customFormat="1" ht="19.5" customHeight="1">
      <c r="F49" s="333" t="s">
        <v>2</v>
      </c>
      <c r="G49" s="299"/>
      <c r="H49" s="334" t="str">
        <f>(IF(ISBLANK($AZ$23),"",BU25))</f>
        <v>SV Lippstadt 08</v>
      </c>
      <c r="I49" s="334"/>
      <c r="J49" s="334"/>
      <c r="K49" s="334"/>
      <c r="L49" s="334"/>
      <c r="M49" s="334"/>
      <c r="N49" s="334"/>
      <c r="O49" s="334"/>
      <c r="P49" s="334"/>
      <c r="Q49" s="334"/>
      <c r="R49" s="334"/>
      <c r="S49" s="334"/>
      <c r="T49" s="334"/>
      <c r="U49" s="334"/>
      <c r="V49" s="334"/>
      <c r="W49" s="334"/>
      <c r="X49" s="334"/>
      <c r="Y49" s="334"/>
      <c r="Z49" s="334"/>
      <c r="AA49" s="334"/>
      <c r="AB49" s="334"/>
      <c r="AC49" s="334"/>
      <c r="AD49" s="334"/>
      <c r="AE49" s="334"/>
      <c r="AF49" s="334"/>
      <c r="AG49" s="335"/>
      <c r="AH49" s="298">
        <f>(IF(ISBLANK($AZ$23),"",BN25))</f>
        <v>4</v>
      </c>
      <c r="AI49" s="299"/>
      <c r="AJ49" s="300"/>
      <c r="AK49" s="299">
        <f>(IF(ISBLANK($AZ$23),"",BO25))</f>
        <v>6</v>
      </c>
      <c r="AL49" s="299"/>
      <c r="AM49" s="299"/>
      <c r="AN49" s="298">
        <f>(IF(ISBLANK($AZ$23),"",BP25))</f>
        <v>7</v>
      </c>
      <c r="AO49" s="299"/>
      <c r="AP49" s="299"/>
      <c r="AQ49" s="61" t="s">
        <v>12</v>
      </c>
      <c r="AR49" s="299">
        <f>(IF(ISBLANK($AZ$23),"",BR25))</f>
        <v>6</v>
      </c>
      <c r="AS49" s="299"/>
      <c r="AT49" s="299"/>
      <c r="AU49" s="319">
        <f>(IF(ISBLANK($AZ$23),"",BS25))</f>
        <v>1</v>
      </c>
      <c r="AV49" s="320"/>
      <c r="AW49" s="321"/>
      <c r="BD49" s="35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5"/>
      <c r="BW49" s="15"/>
      <c r="BX49" s="15"/>
      <c r="BY49" s="15"/>
      <c r="BZ49" s="15"/>
      <c r="CA49" s="15"/>
      <c r="CB49" s="1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</row>
    <row r="50" spans="6:115" s="13" customFormat="1" ht="19.5" customHeight="1">
      <c r="F50" s="346" t="s">
        <v>3</v>
      </c>
      <c r="G50" s="294"/>
      <c r="H50" s="347" t="str">
        <f>(IF(ISBLANK($AZ$23),"",BU26))</f>
        <v>SC Wiedenbrück 2000</v>
      </c>
      <c r="I50" s="347"/>
      <c r="J50" s="347"/>
      <c r="K50" s="347"/>
      <c r="L50" s="347"/>
      <c r="M50" s="347"/>
      <c r="N50" s="347"/>
      <c r="O50" s="347"/>
      <c r="P50" s="347"/>
      <c r="Q50" s="347"/>
      <c r="R50" s="347"/>
      <c r="S50" s="347"/>
      <c r="T50" s="347"/>
      <c r="U50" s="347"/>
      <c r="V50" s="347"/>
      <c r="W50" s="347"/>
      <c r="X50" s="347"/>
      <c r="Y50" s="347"/>
      <c r="Z50" s="347"/>
      <c r="AA50" s="347"/>
      <c r="AB50" s="347"/>
      <c r="AC50" s="347"/>
      <c r="AD50" s="347"/>
      <c r="AE50" s="347"/>
      <c r="AF50" s="347"/>
      <c r="AG50" s="348"/>
      <c r="AH50" s="339">
        <f>(IF(ISBLANK($AZ$23),"",BN26))</f>
        <v>4</v>
      </c>
      <c r="AI50" s="294"/>
      <c r="AJ50" s="343"/>
      <c r="AK50" s="294">
        <f>(IF(ISBLANK($AZ$23),"",BO26))</f>
        <v>4</v>
      </c>
      <c r="AL50" s="294"/>
      <c r="AM50" s="294"/>
      <c r="AN50" s="339">
        <f>(IF(ISBLANK($AZ$23),"",BP26))</f>
        <v>2</v>
      </c>
      <c r="AO50" s="294"/>
      <c r="AP50" s="294"/>
      <c r="AQ50" s="62" t="s">
        <v>12</v>
      </c>
      <c r="AR50" s="294">
        <f>(IF(ISBLANK($AZ$23),"",BR26))</f>
        <v>10</v>
      </c>
      <c r="AS50" s="294"/>
      <c r="AT50" s="294"/>
      <c r="AU50" s="330">
        <f>(IF(ISBLANK($AZ$23),"",BS26))</f>
        <v>-8</v>
      </c>
      <c r="AV50" s="331"/>
      <c r="AW50" s="332"/>
      <c r="BD50" s="35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5"/>
      <c r="BW50" s="15"/>
      <c r="BX50" s="15"/>
      <c r="BY50" s="15"/>
      <c r="BZ50" s="15"/>
      <c r="CA50" s="15"/>
      <c r="CB50" s="1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</row>
    <row r="51" spans="6:115" s="13" customFormat="1" ht="19.5" customHeight="1" thickBot="1">
      <c r="F51" s="264" t="s">
        <v>4</v>
      </c>
      <c r="G51" s="265"/>
      <c r="H51" s="344" t="str">
        <f>(IF(ISBLANK($AZ$23),"",BU27))</f>
        <v>FSC Rheda</v>
      </c>
      <c r="I51" s="344"/>
      <c r="J51" s="344"/>
      <c r="K51" s="344"/>
      <c r="L51" s="344"/>
      <c r="M51" s="344"/>
      <c r="N51" s="344"/>
      <c r="O51" s="344"/>
      <c r="P51" s="344"/>
      <c r="Q51" s="344"/>
      <c r="R51" s="344"/>
      <c r="S51" s="344"/>
      <c r="T51" s="344"/>
      <c r="U51" s="344"/>
      <c r="V51" s="344"/>
      <c r="W51" s="344"/>
      <c r="X51" s="344"/>
      <c r="Y51" s="344"/>
      <c r="Z51" s="344"/>
      <c r="AA51" s="344"/>
      <c r="AB51" s="344"/>
      <c r="AC51" s="344"/>
      <c r="AD51" s="344"/>
      <c r="AE51" s="344"/>
      <c r="AF51" s="344"/>
      <c r="AG51" s="345"/>
      <c r="AH51" s="338">
        <f>(IF(ISBLANK($AZ$23),"",BN27))</f>
        <v>4</v>
      </c>
      <c r="AI51" s="265"/>
      <c r="AJ51" s="340"/>
      <c r="AK51" s="265">
        <f>(IF(ISBLANK($AZ$23),"",BO27))</f>
        <v>0</v>
      </c>
      <c r="AL51" s="265"/>
      <c r="AM51" s="265"/>
      <c r="AN51" s="338">
        <f>(IF(ISBLANK($AZ$23),"",BP27))</f>
        <v>0</v>
      </c>
      <c r="AO51" s="265"/>
      <c r="AP51" s="265"/>
      <c r="AQ51" s="63" t="s">
        <v>12</v>
      </c>
      <c r="AR51" s="265">
        <f>(IF(ISBLANK($AZ$23),"",BR27))</f>
        <v>17</v>
      </c>
      <c r="AS51" s="265"/>
      <c r="AT51" s="265"/>
      <c r="AU51" s="327">
        <f>(IF(ISBLANK($AZ$23),"",BS27))</f>
        <v>-17</v>
      </c>
      <c r="AV51" s="328"/>
      <c r="AW51" s="329"/>
      <c r="BD51" s="35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5"/>
      <c r="BW51" s="15"/>
      <c r="BX51" s="15"/>
      <c r="BY51" s="15"/>
      <c r="BZ51" s="15"/>
      <c r="CA51" s="15"/>
      <c r="CB51" s="1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</row>
  </sheetData>
  <sheetProtection/>
  <mergeCells count="148">
    <mergeCell ref="AK47:AM47"/>
    <mergeCell ref="AK49:AM49"/>
    <mergeCell ref="AH50:AJ50"/>
    <mergeCell ref="F47:G47"/>
    <mergeCell ref="H47:AG47"/>
    <mergeCell ref="F48:G48"/>
    <mergeCell ref="H48:AG48"/>
    <mergeCell ref="AH48:AJ48"/>
    <mergeCell ref="AK48:AM48"/>
    <mergeCell ref="AH47:AJ47"/>
    <mergeCell ref="AK51:AM51"/>
    <mergeCell ref="F51:G51"/>
    <mergeCell ref="H51:AG51"/>
    <mergeCell ref="F49:G49"/>
    <mergeCell ref="H49:AG49"/>
    <mergeCell ref="F50:G50"/>
    <mergeCell ref="H50:AG50"/>
    <mergeCell ref="AH49:AJ49"/>
    <mergeCell ref="AK50:AM50"/>
    <mergeCell ref="AR51:AT51"/>
    <mergeCell ref="AU51:AW51"/>
    <mergeCell ref="AR49:AT49"/>
    <mergeCell ref="AU49:AW49"/>
    <mergeCell ref="AR50:AT50"/>
    <mergeCell ref="AU50:AW50"/>
    <mergeCell ref="AN51:AP51"/>
    <mergeCell ref="AN50:AP50"/>
    <mergeCell ref="AH51:AJ51"/>
    <mergeCell ref="BB23:BC23"/>
    <mergeCell ref="AW23:AX23"/>
    <mergeCell ref="AZ23:BA23"/>
    <mergeCell ref="AZ25:BA25"/>
    <mergeCell ref="BB25:BC25"/>
    <mergeCell ref="BB27:BC27"/>
    <mergeCell ref="BB29:BC29"/>
    <mergeCell ref="D25:I25"/>
    <mergeCell ref="AN49:AP49"/>
    <mergeCell ref="AW25:AX25"/>
    <mergeCell ref="AF27:AV27"/>
    <mergeCell ref="AN47:AP47"/>
    <mergeCell ref="AR47:AT47"/>
    <mergeCell ref="AU47:AW47"/>
    <mergeCell ref="AN48:AP48"/>
    <mergeCell ref="AR48:AT48"/>
    <mergeCell ref="AU48:AW48"/>
    <mergeCell ref="B23:C23"/>
    <mergeCell ref="J23:N23"/>
    <mergeCell ref="D23:I23"/>
    <mergeCell ref="B25:C25"/>
    <mergeCell ref="B24:BC24"/>
    <mergeCell ref="O23:AD23"/>
    <mergeCell ref="AF23:AV23"/>
    <mergeCell ref="O25:AD25"/>
    <mergeCell ref="AF25:AV25"/>
    <mergeCell ref="J25:N25"/>
    <mergeCell ref="B22:C22"/>
    <mergeCell ref="BB22:BC22"/>
    <mergeCell ref="AW22:BA22"/>
    <mergeCell ref="J22:N22"/>
    <mergeCell ref="O22:AV22"/>
    <mergeCell ref="D22:I22"/>
    <mergeCell ref="B27:C27"/>
    <mergeCell ref="B29:C29"/>
    <mergeCell ref="B31:C31"/>
    <mergeCell ref="B33:C33"/>
    <mergeCell ref="B28:BC28"/>
    <mergeCell ref="B30:BC30"/>
    <mergeCell ref="B32:BC32"/>
    <mergeCell ref="O27:AD27"/>
    <mergeCell ref="D27:I27"/>
    <mergeCell ref="D29:I29"/>
    <mergeCell ref="B39:C39"/>
    <mergeCell ref="B41:C41"/>
    <mergeCell ref="B36:BC36"/>
    <mergeCell ref="B38:BC38"/>
    <mergeCell ref="B40:BC40"/>
    <mergeCell ref="BB37:BC37"/>
    <mergeCell ref="AZ41:BA41"/>
    <mergeCell ref="BB41:BC41"/>
    <mergeCell ref="AF41:AV41"/>
    <mergeCell ref="D41:I41"/>
    <mergeCell ref="AF33:AV33"/>
    <mergeCell ref="AW35:AX35"/>
    <mergeCell ref="B35:C35"/>
    <mergeCell ref="B37:C37"/>
    <mergeCell ref="J35:N35"/>
    <mergeCell ref="O35:AD35"/>
    <mergeCell ref="D35:I35"/>
    <mergeCell ref="D37:I37"/>
    <mergeCell ref="AZ27:BA27"/>
    <mergeCell ref="AZ29:BA29"/>
    <mergeCell ref="D33:I33"/>
    <mergeCell ref="J27:N27"/>
    <mergeCell ref="J33:N33"/>
    <mergeCell ref="J29:N29"/>
    <mergeCell ref="O29:AD29"/>
    <mergeCell ref="AW29:AX29"/>
    <mergeCell ref="AZ33:BA33"/>
    <mergeCell ref="AZ31:BA31"/>
    <mergeCell ref="BB35:BC35"/>
    <mergeCell ref="J39:N39"/>
    <mergeCell ref="O39:AD39"/>
    <mergeCell ref="AW37:AX37"/>
    <mergeCell ref="AZ37:BA37"/>
    <mergeCell ref="AF35:AV35"/>
    <mergeCell ref="AW39:AX39"/>
    <mergeCell ref="AZ35:BA35"/>
    <mergeCell ref="AZ39:BA39"/>
    <mergeCell ref="BB39:BC39"/>
    <mergeCell ref="AF39:AV39"/>
    <mergeCell ref="AN46:AT46"/>
    <mergeCell ref="AW41:AX41"/>
    <mergeCell ref="AU46:AW46"/>
    <mergeCell ref="F46:AG46"/>
    <mergeCell ref="AF37:AV37"/>
    <mergeCell ref="AK46:AM46"/>
    <mergeCell ref="AH46:AJ46"/>
    <mergeCell ref="J41:N41"/>
    <mergeCell ref="O41:AD41"/>
    <mergeCell ref="D39:I39"/>
    <mergeCell ref="J37:N37"/>
    <mergeCell ref="O37:AD37"/>
    <mergeCell ref="O31:AD31"/>
    <mergeCell ref="D31:I31"/>
    <mergeCell ref="B34:BC34"/>
    <mergeCell ref="AF31:AV31"/>
    <mergeCell ref="J31:N31"/>
    <mergeCell ref="BB31:BC31"/>
    <mergeCell ref="BB33:BC33"/>
    <mergeCell ref="AW33:AX33"/>
    <mergeCell ref="AW31:AX31"/>
    <mergeCell ref="AF29:AV29"/>
    <mergeCell ref="M15:N15"/>
    <mergeCell ref="M16:N16"/>
    <mergeCell ref="O33:AD33"/>
    <mergeCell ref="O15:AS15"/>
    <mergeCell ref="B26:BC26"/>
    <mergeCell ref="O16:AS16"/>
    <mergeCell ref="AW27:AX27"/>
    <mergeCell ref="B2:BC4"/>
    <mergeCell ref="O18:AS18"/>
    <mergeCell ref="M17:N17"/>
    <mergeCell ref="O17:AS17"/>
    <mergeCell ref="M18:N18"/>
    <mergeCell ref="M13:AS13"/>
    <mergeCell ref="M14:N14"/>
    <mergeCell ref="O14:AS14"/>
    <mergeCell ref="B5:BC5"/>
  </mergeCells>
  <conditionalFormatting sqref="F47:AW47">
    <cfRule type="expression" priority="1" dxfId="1" stopIfTrue="1">
      <formula>ISBLANK($AZ$41)</formula>
    </cfRule>
    <cfRule type="expression" priority="2" dxfId="0" stopIfTrue="1">
      <formula>($AK$47=$AK$48)*AND($AU$47=$AU$48)*AND($AN$47=$AN$48)</formula>
    </cfRule>
  </conditionalFormatting>
  <conditionalFormatting sqref="F48:AW48">
    <cfRule type="expression" priority="3" dxfId="1" stopIfTrue="1">
      <formula>ISBLANK($AZ$41)</formula>
    </cfRule>
    <cfRule type="expression" priority="4" dxfId="0" stopIfTrue="1">
      <formula>($AK$47=$AK$48)*AND($AU$47=$AU$48)*AND($AN$47=$AN$48)</formula>
    </cfRule>
    <cfRule type="expression" priority="5" dxfId="0" stopIfTrue="1">
      <formula>($AK$49=$AK$48)*AND($AU$49=$AU$48)*AND($AN$49=$AN$48)</formula>
    </cfRule>
  </conditionalFormatting>
  <conditionalFormatting sqref="F49:AW49">
    <cfRule type="expression" priority="6" dxfId="1" stopIfTrue="1">
      <formula>ISBLANK($AZ$41)</formula>
    </cfRule>
    <cfRule type="expression" priority="7" dxfId="0" stopIfTrue="1">
      <formula>($AK$49=$AK$50)*AND($AU$49=$AU$50)*AND($AN$49=$AN$50)</formula>
    </cfRule>
    <cfRule type="expression" priority="8" dxfId="0" stopIfTrue="1">
      <formula>($AK$49=$AK$48)*AND($AU$49=$AU$48)*AND($AN$49=$AN$48)</formula>
    </cfRule>
  </conditionalFormatting>
  <conditionalFormatting sqref="F50:AW50">
    <cfRule type="expression" priority="9" dxfId="1" stopIfTrue="1">
      <formula>ISBLANK($AZ$41)</formula>
    </cfRule>
    <cfRule type="expression" priority="10" dxfId="0" stopIfTrue="1">
      <formula>($AK$49=$AK$50)*AND($AU$49=$AU$50)*AND($AN$49=$AN$50)</formula>
    </cfRule>
    <cfRule type="expression" priority="11" dxfId="0" stopIfTrue="1">
      <formula>($AK$50=$AK$51)*AND($AU$50=$AU$51)*AND($AN$50=$AN$51)</formula>
    </cfRule>
  </conditionalFormatting>
  <conditionalFormatting sqref="F51:AW51">
    <cfRule type="expression" priority="12" dxfId="1" stopIfTrue="1">
      <formula>ISBLANK($AZ$41)</formula>
    </cfRule>
    <cfRule type="expression" priority="13" dxfId="0" stopIfTrue="1">
      <formula>($AK$50=$AK$51)*AND($AU$50=$AU$51)*AND($AN$50=$AN$51)</formula>
    </cfRule>
  </conditionalFormatting>
  <printOptions/>
  <pageMargins left="0.3937007874015748" right="0.3937007874015748" top="0.3937007874015748" bottom="0.3937007874015748" header="0" footer="0"/>
  <pageSetup horizontalDpi="300" verticalDpi="300" orientation="portrait" paperSize="9" scale="97" r:id="rId1"/>
  <headerFooter alignWithMargins="0">
    <oddFooter>&amp;L&amp;A&amp;Cwww.kadmo.de&amp;R&amp;F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31"/>
  <dimension ref="A1:EF51"/>
  <sheetViews>
    <sheetView showGridLines="0" zoomScale="150" zoomScaleNormal="150" zoomScalePageLayoutView="0" workbookViewId="0" topLeftCell="A35">
      <selection activeCell="AW41" sqref="AW41:AX41"/>
    </sheetView>
  </sheetViews>
  <sheetFormatPr defaultColWidth="1.7109375" defaultRowHeight="12.75"/>
  <cols>
    <col min="1" max="55" width="1.7109375" style="0" customWidth="1"/>
    <col min="56" max="56" width="1.7109375" style="34" customWidth="1"/>
    <col min="57" max="57" width="1.7109375" style="3" customWidth="1"/>
    <col min="58" max="58" width="2.8515625" style="3" customWidth="1"/>
    <col min="59" max="59" width="2.140625" style="3" customWidth="1"/>
    <col min="60" max="60" width="2.8515625" style="3" customWidth="1"/>
    <col min="61" max="64" width="1.7109375" style="3" customWidth="1"/>
    <col min="65" max="65" width="6.28125" style="3" bestFit="1" customWidth="1"/>
    <col min="66" max="66" width="2.28125" style="3" customWidth="1"/>
    <col min="67" max="68" width="2.28125" style="3" bestFit="1" customWidth="1"/>
    <col min="69" max="69" width="2.28125" style="3" customWidth="1"/>
    <col min="70" max="70" width="2.57421875" style="3" customWidth="1"/>
    <col min="71" max="71" width="2.8515625" style="3" bestFit="1" customWidth="1"/>
    <col min="72" max="72" width="5.7109375" style="3" customWidth="1"/>
    <col min="73" max="73" width="18.57421875" style="3" bestFit="1" customWidth="1"/>
    <col min="74" max="74" width="2.00390625" style="4" bestFit="1" customWidth="1"/>
    <col min="75" max="80" width="5.7109375" style="4" customWidth="1"/>
    <col min="81" max="99" width="5.7109375" style="34" customWidth="1"/>
    <col min="100" max="115" width="1.7109375" style="57" customWidth="1"/>
    <col min="116" max="116" width="1.7109375" style="2" customWidth="1"/>
  </cols>
  <sheetData>
    <row r="1" spans="1:136" s="43" customFormat="1" ht="11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BD1" s="66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6"/>
      <c r="BW1" s="46"/>
      <c r="BX1" s="46"/>
      <c r="BY1" s="46"/>
      <c r="BZ1" s="46"/>
      <c r="CA1" s="46"/>
      <c r="CB1" s="4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</row>
    <row r="2" spans="1:115" s="48" customFormat="1" ht="11.25" customHeight="1">
      <c r="A2" s="1"/>
      <c r="B2" s="274" t="s">
        <v>251</v>
      </c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  <c r="AA2" s="274"/>
      <c r="AB2" s="274"/>
      <c r="AC2" s="274"/>
      <c r="AD2" s="274"/>
      <c r="AE2" s="274"/>
      <c r="AF2" s="274"/>
      <c r="AG2" s="274"/>
      <c r="AH2" s="274"/>
      <c r="AI2" s="274"/>
      <c r="AJ2" s="274"/>
      <c r="AK2" s="274"/>
      <c r="AL2" s="274"/>
      <c r="AM2" s="274"/>
      <c r="AN2" s="274"/>
      <c r="AO2" s="274"/>
      <c r="AP2" s="274"/>
      <c r="AQ2" s="274"/>
      <c r="AR2" s="274"/>
      <c r="AS2" s="274"/>
      <c r="AT2" s="274"/>
      <c r="AU2" s="274"/>
      <c r="AV2" s="274"/>
      <c r="AW2" s="274"/>
      <c r="AX2" s="274"/>
      <c r="AY2" s="274"/>
      <c r="AZ2" s="274"/>
      <c r="BA2" s="274"/>
      <c r="BB2" s="274"/>
      <c r="BC2" s="274"/>
      <c r="BD2" s="67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50"/>
      <c r="BW2" s="50"/>
      <c r="BX2" s="50"/>
      <c r="BY2" s="50"/>
      <c r="BZ2" s="50"/>
      <c r="CA2" s="50"/>
      <c r="CB2" s="50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</row>
    <row r="3" spans="1:115" s="52" customFormat="1" ht="11.25" customHeight="1">
      <c r="A3" s="11"/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74"/>
      <c r="AB3" s="274"/>
      <c r="AC3" s="274"/>
      <c r="AD3" s="274"/>
      <c r="AE3" s="274"/>
      <c r="AF3" s="274"/>
      <c r="AG3" s="274"/>
      <c r="AH3" s="274"/>
      <c r="AI3" s="274"/>
      <c r="AJ3" s="274"/>
      <c r="AK3" s="274"/>
      <c r="AL3" s="274"/>
      <c r="AM3" s="274"/>
      <c r="AN3" s="274"/>
      <c r="AO3" s="274"/>
      <c r="AP3" s="274"/>
      <c r="AQ3" s="274"/>
      <c r="AR3" s="274"/>
      <c r="AS3" s="274"/>
      <c r="AT3" s="274"/>
      <c r="AU3" s="274"/>
      <c r="AV3" s="274"/>
      <c r="AW3" s="274"/>
      <c r="AX3" s="274"/>
      <c r="AY3" s="274"/>
      <c r="AZ3" s="274"/>
      <c r="BA3" s="274"/>
      <c r="BB3" s="274"/>
      <c r="BC3" s="274"/>
      <c r="BD3" s="68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4"/>
      <c r="BW3" s="54"/>
      <c r="BX3" s="54"/>
      <c r="BY3" s="54"/>
      <c r="BZ3" s="54"/>
      <c r="CA3" s="54"/>
      <c r="CB3" s="54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</row>
    <row r="4" spans="2:115" s="52" customFormat="1" ht="11.25" customHeight="1"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74"/>
      <c r="Z4" s="274"/>
      <c r="AA4" s="274"/>
      <c r="AB4" s="274"/>
      <c r="AC4" s="274"/>
      <c r="AD4" s="274"/>
      <c r="AE4" s="274"/>
      <c r="AF4" s="274"/>
      <c r="AG4" s="274"/>
      <c r="AH4" s="274"/>
      <c r="AI4" s="274"/>
      <c r="AJ4" s="274"/>
      <c r="AK4" s="274"/>
      <c r="AL4" s="274"/>
      <c r="AM4" s="274"/>
      <c r="AN4" s="274"/>
      <c r="AO4" s="274"/>
      <c r="AP4" s="274"/>
      <c r="AQ4" s="274"/>
      <c r="AR4" s="274"/>
      <c r="AS4" s="274"/>
      <c r="AT4" s="274"/>
      <c r="AU4" s="274"/>
      <c r="AV4" s="274"/>
      <c r="AW4" s="274"/>
      <c r="AX4" s="274"/>
      <c r="AY4" s="274"/>
      <c r="AZ4" s="274"/>
      <c r="BA4" s="274"/>
      <c r="BB4" s="274"/>
      <c r="BC4" s="274"/>
      <c r="BD4" s="68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4"/>
      <c r="BW4" s="54"/>
      <c r="BX4" s="54"/>
      <c r="BY4" s="54"/>
      <c r="BZ4" s="54"/>
      <c r="CA4" s="54"/>
      <c r="CB4" s="54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</row>
    <row r="5" spans="2:115" s="52" customFormat="1" ht="15"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2"/>
      <c r="X5" s="342"/>
      <c r="Y5" s="342"/>
      <c r="Z5" s="342"/>
      <c r="AA5" s="342"/>
      <c r="AB5" s="342"/>
      <c r="AC5" s="342"/>
      <c r="AD5" s="342"/>
      <c r="AE5" s="342"/>
      <c r="AF5" s="342"/>
      <c r="AG5" s="342"/>
      <c r="AH5" s="342"/>
      <c r="AI5" s="342"/>
      <c r="AJ5" s="342"/>
      <c r="AK5" s="342"/>
      <c r="AL5" s="342"/>
      <c r="AM5" s="342"/>
      <c r="AN5" s="342"/>
      <c r="AO5" s="342"/>
      <c r="AP5" s="342"/>
      <c r="AQ5" s="342"/>
      <c r="AR5" s="342"/>
      <c r="AS5" s="342"/>
      <c r="AT5" s="342"/>
      <c r="AU5" s="342"/>
      <c r="AV5" s="342"/>
      <c r="AW5" s="342"/>
      <c r="AX5" s="342"/>
      <c r="AY5" s="342"/>
      <c r="AZ5" s="342"/>
      <c r="BA5" s="342"/>
      <c r="BB5" s="342"/>
      <c r="BC5" s="342"/>
      <c r="BD5" s="68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4"/>
      <c r="BW5" s="54"/>
      <c r="BX5" s="54"/>
      <c r="BY5" s="54"/>
      <c r="BZ5" s="54"/>
      <c r="CA5" s="54"/>
      <c r="CB5" s="54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</row>
    <row r="6" spans="57:116" ht="11.25" customHeight="1"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</row>
    <row r="7" spans="57:116" ht="11.25" customHeight="1"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</row>
    <row r="8" spans="57:116" ht="11.25" customHeight="1"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</row>
    <row r="9" spans="57:116" ht="4.5" customHeight="1"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</row>
    <row r="10" spans="57:116" ht="12.75"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</row>
    <row r="11" ht="9" customHeight="1"/>
    <row r="12" ht="6" customHeight="1" thickBot="1"/>
    <row r="13" spans="13:45" ht="16.5" thickBot="1">
      <c r="M13" s="283" t="s">
        <v>16</v>
      </c>
      <c r="N13" s="284"/>
      <c r="O13" s="284"/>
      <c r="P13" s="284"/>
      <c r="Q13" s="284"/>
      <c r="R13" s="284"/>
      <c r="S13" s="284"/>
      <c r="T13" s="284"/>
      <c r="U13" s="284"/>
      <c r="V13" s="284"/>
      <c r="W13" s="284"/>
      <c r="X13" s="284"/>
      <c r="Y13" s="284"/>
      <c r="Z13" s="284"/>
      <c r="AA13" s="284"/>
      <c r="AB13" s="284"/>
      <c r="AC13" s="284"/>
      <c r="AD13" s="284"/>
      <c r="AE13" s="284"/>
      <c r="AF13" s="284"/>
      <c r="AG13" s="284"/>
      <c r="AH13" s="284"/>
      <c r="AI13" s="284"/>
      <c r="AJ13" s="284"/>
      <c r="AK13" s="284"/>
      <c r="AL13" s="284"/>
      <c r="AM13" s="284"/>
      <c r="AN13" s="284"/>
      <c r="AO13" s="284"/>
      <c r="AP13" s="284"/>
      <c r="AQ13" s="284"/>
      <c r="AR13" s="284"/>
      <c r="AS13" s="285"/>
    </row>
    <row r="14" spans="13:46" ht="15">
      <c r="M14" s="277" t="s">
        <v>0</v>
      </c>
      <c r="N14" s="278"/>
      <c r="O14" s="279" t="s">
        <v>166</v>
      </c>
      <c r="P14" s="279"/>
      <c r="Q14" s="279"/>
      <c r="R14" s="279"/>
      <c r="S14" s="279"/>
      <c r="T14" s="279"/>
      <c r="U14" s="279"/>
      <c r="V14" s="279"/>
      <c r="W14" s="279"/>
      <c r="X14" s="279"/>
      <c r="Y14" s="279"/>
      <c r="Z14" s="279"/>
      <c r="AA14" s="279"/>
      <c r="AB14" s="279"/>
      <c r="AC14" s="279"/>
      <c r="AD14" s="279"/>
      <c r="AE14" s="279"/>
      <c r="AF14" s="279"/>
      <c r="AG14" s="279"/>
      <c r="AH14" s="279"/>
      <c r="AI14" s="279"/>
      <c r="AJ14" s="279"/>
      <c r="AK14" s="279"/>
      <c r="AL14" s="279"/>
      <c r="AM14" s="279"/>
      <c r="AN14" s="279"/>
      <c r="AO14" s="279"/>
      <c r="AP14" s="279"/>
      <c r="AQ14" s="279"/>
      <c r="AR14" s="279"/>
      <c r="AS14" s="280"/>
      <c r="AT14" s="5"/>
    </row>
    <row r="15" spans="13:46" ht="15">
      <c r="M15" s="277" t="s">
        <v>1</v>
      </c>
      <c r="N15" s="278"/>
      <c r="O15" s="279" t="s">
        <v>170</v>
      </c>
      <c r="P15" s="279"/>
      <c r="Q15" s="279"/>
      <c r="R15" s="279"/>
      <c r="S15" s="279"/>
      <c r="T15" s="279"/>
      <c r="U15" s="279"/>
      <c r="V15" s="279"/>
      <c r="W15" s="279"/>
      <c r="X15" s="279"/>
      <c r="Y15" s="279"/>
      <c r="Z15" s="279"/>
      <c r="AA15" s="279"/>
      <c r="AB15" s="279"/>
      <c r="AC15" s="279"/>
      <c r="AD15" s="279"/>
      <c r="AE15" s="279"/>
      <c r="AF15" s="279"/>
      <c r="AG15" s="279"/>
      <c r="AH15" s="279"/>
      <c r="AI15" s="279"/>
      <c r="AJ15" s="279"/>
      <c r="AK15" s="279"/>
      <c r="AL15" s="279"/>
      <c r="AM15" s="279"/>
      <c r="AN15" s="279"/>
      <c r="AO15" s="279"/>
      <c r="AP15" s="279"/>
      <c r="AQ15" s="279"/>
      <c r="AR15" s="279"/>
      <c r="AS15" s="280"/>
      <c r="AT15" s="5"/>
    </row>
    <row r="16" spans="13:46" ht="15">
      <c r="M16" s="277" t="s">
        <v>2</v>
      </c>
      <c r="N16" s="278"/>
      <c r="O16" s="279" t="s">
        <v>167</v>
      </c>
      <c r="P16" s="279"/>
      <c r="Q16" s="279"/>
      <c r="R16" s="279"/>
      <c r="S16" s="279"/>
      <c r="T16" s="279"/>
      <c r="U16" s="279"/>
      <c r="V16" s="279"/>
      <c r="W16" s="279"/>
      <c r="X16" s="279"/>
      <c r="Y16" s="279"/>
      <c r="Z16" s="279"/>
      <c r="AA16" s="279"/>
      <c r="AB16" s="279"/>
      <c r="AC16" s="279"/>
      <c r="AD16" s="279"/>
      <c r="AE16" s="279"/>
      <c r="AF16" s="279"/>
      <c r="AG16" s="279"/>
      <c r="AH16" s="279"/>
      <c r="AI16" s="279"/>
      <c r="AJ16" s="279"/>
      <c r="AK16" s="279"/>
      <c r="AL16" s="279"/>
      <c r="AM16" s="279"/>
      <c r="AN16" s="279"/>
      <c r="AO16" s="279"/>
      <c r="AP16" s="279"/>
      <c r="AQ16" s="279"/>
      <c r="AR16" s="279"/>
      <c r="AS16" s="280"/>
      <c r="AT16" s="5"/>
    </row>
    <row r="17" spans="13:46" ht="15">
      <c r="M17" s="277" t="s">
        <v>3</v>
      </c>
      <c r="N17" s="278"/>
      <c r="O17" s="279" t="s">
        <v>172</v>
      </c>
      <c r="P17" s="279"/>
      <c r="Q17" s="279"/>
      <c r="R17" s="279"/>
      <c r="S17" s="279"/>
      <c r="T17" s="279"/>
      <c r="U17" s="279"/>
      <c r="V17" s="279"/>
      <c r="W17" s="279"/>
      <c r="X17" s="279"/>
      <c r="Y17" s="279"/>
      <c r="Z17" s="279"/>
      <c r="AA17" s="279"/>
      <c r="AB17" s="279"/>
      <c r="AC17" s="279"/>
      <c r="AD17" s="279"/>
      <c r="AE17" s="279"/>
      <c r="AF17" s="279"/>
      <c r="AG17" s="279"/>
      <c r="AH17" s="279"/>
      <c r="AI17" s="279"/>
      <c r="AJ17" s="279"/>
      <c r="AK17" s="279"/>
      <c r="AL17" s="279"/>
      <c r="AM17" s="279"/>
      <c r="AN17" s="279"/>
      <c r="AO17" s="279"/>
      <c r="AP17" s="279"/>
      <c r="AQ17" s="279"/>
      <c r="AR17" s="279"/>
      <c r="AS17" s="280"/>
      <c r="AT17" s="5"/>
    </row>
    <row r="18" spans="13:46" ht="15.75" thickBot="1">
      <c r="M18" s="281" t="s">
        <v>4</v>
      </c>
      <c r="N18" s="282"/>
      <c r="O18" s="275" t="s">
        <v>175</v>
      </c>
      <c r="P18" s="275"/>
      <c r="Q18" s="275"/>
      <c r="R18" s="275"/>
      <c r="S18" s="275"/>
      <c r="T18" s="275"/>
      <c r="U18" s="275"/>
      <c r="V18" s="275"/>
      <c r="W18" s="275"/>
      <c r="X18" s="275"/>
      <c r="Y18" s="275"/>
      <c r="Z18" s="275"/>
      <c r="AA18" s="275"/>
      <c r="AB18" s="275"/>
      <c r="AC18" s="275"/>
      <c r="AD18" s="275"/>
      <c r="AE18" s="275"/>
      <c r="AF18" s="275"/>
      <c r="AG18" s="275"/>
      <c r="AH18" s="275"/>
      <c r="AI18" s="275"/>
      <c r="AJ18" s="275"/>
      <c r="AK18" s="275"/>
      <c r="AL18" s="275"/>
      <c r="AM18" s="275"/>
      <c r="AN18" s="275"/>
      <c r="AO18" s="275"/>
      <c r="AP18" s="275"/>
      <c r="AQ18" s="275"/>
      <c r="AR18" s="275"/>
      <c r="AS18" s="276"/>
      <c r="AT18" s="5"/>
    </row>
    <row r="20" ht="12.75">
      <c r="B20" s="37" t="s">
        <v>156</v>
      </c>
    </row>
    <row r="21" ht="6" customHeight="1" thickBot="1"/>
    <row r="22" spans="2:116" s="26" customFormat="1" ht="16.5" customHeight="1" thickBot="1">
      <c r="B22" s="312" t="s">
        <v>5</v>
      </c>
      <c r="C22" s="313"/>
      <c r="D22" s="316" t="s">
        <v>6</v>
      </c>
      <c r="E22" s="317"/>
      <c r="F22" s="317"/>
      <c r="G22" s="317"/>
      <c r="H22" s="317"/>
      <c r="I22" s="318"/>
      <c r="J22" s="316" t="s">
        <v>7</v>
      </c>
      <c r="K22" s="317"/>
      <c r="L22" s="317"/>
      <c r="M22" s="317"/>
      <c r="N22" s="318"/>
      <c r="O22" s="316" t="s">
        <v>8</v>
      </c>
      <c r="P22" s="317"/>
      <c r="Q22" s="317"/>
      <c r="R22" s="317"/>
      <c r="S22" s="317"/>
      <c r="T22" s="317"/>
      <c r="U22" s="317"/>
      <c r="V22" s="317"/>
      <c r="W22" s="317"/>
      <c r="X22" s="317"/>
      <c r="Y22" s="317"/>
      <c r="Z22" s="317"/>
      <c r="AA22" s="317"/>
      <c r="AB22" s="317"/>
      <c r="AC22" s="317"/>
      <c r="AD22" s="317"/>
      <c r="AE22" s="317"/>
      <c r="AF22" s="317"/>
      <c r="AG22" s="317"/>
      <c r="AH22" s="317"/>
      <c r="AI22" s="317"/>
      <c r="AJ22" s="317"/>
      <c r="AK22" s="317"/>
      <c r="AL22" s="317"/>
      <c r="AM22" s="317"/>
      <c r="AN22" s="317"/>
      <c r="AO22" s="317"/>
      <c r="AP22" s="317"/>
      <c r="AQ22" s="317"/>
      <c r="AR22" s="317"/>
      <c r="AS22" s="317"/>
      <c r="AT22" s="317"/>
      <c r="AU22" s="317"/>
      <c r="AV22" s="318"/>
      <c r="AW22" s="316" t="s">
        <v>9</v>
      </c>
      <c r="AX22" s="317"/>
      <c r="AY22" s="317"/>
      <c r="AZ22" s="317"/>
      <c r="BA22" s="318"/>
      <c r="BB22" s="314"/>
      <c r="BC22" s="315"/>
      <c r="BD22" s="31"/>
      <c r="BE22" s="28"/>
      <c r="BF22" s="79" t="s">
        <v>10</v>
      </c>
      <c r="BG22" s="80"/>
      <c r="BH22" s="80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9"/>
      <c r="BW22" s="29"/>
      <c r="BX22" s="29"/>
      <c r="BY22" s="29"/>
      <c r="BZ22" s="29"/>
      <c r="CA22" s="29"/>
      <c r="CB22" s="29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27"/>
    </row>
    <row r="23" spans="2:115" s="38" customFormat="1" ht="18" customHeight="1" thickBot="1">
      <c r="B23" s="310">
        <v>1</v>
      </c>
      <c r="C23" s="311"/>
      <c r="D23" s="286">
        <v>5</v>
      </c>
      <c r="E23" s="287"/>
      <c r="F23" s="287"/>
      <c r="G23" s="287"/>
      <c r="H23" s="287"/>
      <c r="I23" s="288"/>
      <c r="J23" s="291">
        <v>0.5729166666666666</v>
      </c>
      <c r="K23" s="291"/>
      <c r="L23" s="291"/>
      <c r="M23" s="291"/>
      <c r="N23" s="292"/>
      <c r="O23" s="293" t="str">
        <f>O14</f>
        <v>Korona Kielce (PL)</v>
      </c>
      <c r="P23" s="289"/>
      <c r="Q23" s="289"/>
      <c r="R23" s="289"/>
      <c r="S23" s="289"/>
      <c r="T23" s="289"/>
      <c r="U23" s="289"/>
      <c r="V23" s="289"/>
      <c r="W23" s="289"/>
      <c r="X23" s="289"/>
      <c r="Y23" s="289"/>
      <c r="Z23" s="289"/>
      <c r="AA23" s="289"/>
      <c r="AB23" s="289"/>
      <c r="AC23" s="289"/>
      <c r="AD23" s="289"/>
      <c r="AE23" s="59" t="s">
        <v>11</v>
      </c>
      <c r="AF23" s="289" t="str">
        <f>O15</f>
        <v>SC Fortuna Köln</v>
      </c>
      <c r="AG23" s="289"/>
      <c r="AH23" s="289"/>
      <c r="AI23" s="289"/>
      <c r="AJ23" s="289"/>
      <c r="AK23" s="289"/>
      <c r="AL23" s="289"/>
      <c r="AM23" s="289"/>
      <c r="AN23" s="289"/>
      <c r="AO23" s="289"/>
      <c r="AP23" s="289"/>
      <c r="AQ23" s="289"/>
      <c r="AR23" s="289"/>
      <c r="AS23" s="289"/>
      <c r="AT23" s="289"/>
      <c r="AU23" s="289"/>
      <c r="AV23" s="290"/>
      <c r="AW23" s="301">
        <v>0</v>
      </c>
      <c r="AX23" s="302"/>
      <c r="AY23" s="59" t="s">
        <v>12</v>
      </c>
      <c r="AZ23" s="302">
        <v>0</v>
      </c>
      <c r="BA23" s="308"/>
      <c r="BB23" s="301"/>
      <c r="BC23" s="307"/>
      <c r="BD23" s="31"/>
      <c r="BE23" s="28"/>
      <c r="BF23" s="81">
        <f>IF(ISBLANK(AW23),"0",IF(AW23&gt;AZ23,3,IF(AW23=AZ23,1,0)))</f>
        <v>1</v>
      </c>
      <c r="BG23" s="81" t="s">
        <v>12</v>
      </c>
      <c r="BH23" s="81">
        <f>IF(ISBLANK(AZ23),"0",IF(AZ23&gt;AW23,3,IF(AZ23=AW23,1,0)))</f>
        <v>1</v>
      </c>
      <c r="BI23" s="28"/>
      <c r="BJ23" s="28"/>
      <c r="BK23" s="28"/>
      <c r="BL23" s="28"/>
      <c r="BM23" s="82" t="str">
        <f>$O$16</f>
        <v>RW Oberhausen</v>
      </c>
      <c r="BN23" s="83">
        <f>COUNT($BF$25,$BH$29,$BH$33,$BF$37)</f>
        <v>4</v>
      </c>
      <c r="BO23" s="83">
        <f>SUM($BF$25+$BH$29+$BH$33+$BF$37)</f>
        <v>12</v>
      </c>
      <c r="BP23" s="83">
        <f>SUM($AW$25+$AZ$29+$AZ$33+$AW$37)</f>
        <v>8</v>
      </c>
      <c r="BQ23" s="84" t="s">
        <v>12</v>
      </c>
      <c r="BR23" s="83">
        <f>SUM($AZ$25+$AW$29+$AW$33+$AZ$37)</f>
        <v>2</v>
      </c>
      <c r="BS23" s="83">
        <f>SUM(BP23-BR23)</f>
        <v>6</v>
      </c>
      <c r="BT23" s="28"/>
      <c r="BU23" s="28" t="str">
        <f>IF(BV23&gt;0,"Mannschaften gleich!",BM23)</f>
        <v>RW Oberhausen</v>
      </c>
      <c r="BV23" s="29">
        <f>IF(AND(BO23=BO24,BS23=BS24,BP23=BP24),1,0)</f>
        <v>0</v>
      </c>
      <c r="BW23" s="29"/>
      <c r="BX23" s="29"/>
      <c r="BY23" s="29"/>
      <c r="BZ23" s="29"/>
      <c r="CA23" s="29"/>
      <c r="CB23" s="29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</row>
    <row r="24" spans="2:115" s="38" customFormat="1" ht="18" customHeight="1" thickBot="1">
      <c r="B24" s="304"/>
      <c r="C24" s="305"/>
      <c r="D24" s="305"/>
      <c r="E24" s="305"/>
      <c r="F24" s="305"/>
      <c r="G24" s="305"/>
      <c r="H24" s="305"/>
      <c r="I24" s="305"/>
      <c r="J24" s="305"/>
      <c r="K24" s="305"/>
      <c r="L24" s="305"/>
      <c r="M24" s="305"/>
      <c r="N24" s="305"/>
      <c r="O24" s="305"/>
      <c r="P24" s="305"/>
      <c r="Q24" s="305"/>
      <c r="R24" s="305"/>
      <c r="S24" s="305"/>
      <c r="T24" s="305"/>
      <c r="U24" s="305"/>
      <c r="V24" s="305"/>
      <c r="W24" s="305"/>
      <c r="X24" s="305"/>
      <c r="Y24" s="305"/>
      <c r="Z24" s="305"/>
      <c r="AA24" s="305"/>
      <c r="AB24" s="305"/>
      <c r="AC24" s="305"/>
      <c r="AD24" s="305"/>
      <c r="AE24" s="305"/>
      <c r="AF24" s="305"/>
      <c r="AG24" s="305"/>
      <c r="AH24" s="305"/>
      <c r="AI24" s="305"/>
      <c r="AJ24" s="305"/>
      <c r="AK24" s="305"/>
      <c r="AL24" s="305"/>
      <c r="AM24" s="305"/>
      <c r="AN24" s="305"/>
      <c r="AO24" s="305"/>
      <c r="AP24" s="305"/>
      <c r="AQ24" s="305"/>
      <c r="AR24" s="305"/>
      <c r="AS24" s="305"/>
      <c r="AT24" s="305"/>
      <c r="AU24" s="305"/>
      <c r="AV24" s="305"/>
      <c r="AW24" s="305"/>
      <c r="AX24" s="305"/>
      <c r="AY24" s="305"/>
      <c r="AZ24" s="305"/>
      <c r="BA24" s="305"/>
      <c r="BB24" s="305"/>
      <c r="BC24" s="306"/>
      <c r="BD24" s="31"/>
      <c r="BE24" s="28"/>
      <c r="BF24" s="81"/>
      <c r="BG24" s="81"/>
      <c r="BH24" s="81"/>
      <c r="BI24" s="28"/>
      <c r="BJ24" s="28"/>
      <c r="BK24" s="28"/>
      <c r="BL24" s="28"/>
      <c r="BM24" s="85" t="str">
        <f>$O$14</f>
        <v>Korona Kielce (PL)</v>
      </c>
      <c r="BN24" s="83">
        <f>COUNT($BF$23,$BH$27,$BF$33,$BH$39)</f>
        <v>4</v>
      </c>
      <c r="BO24" s="83">
        <f>SUM($BF$23+$BH$27+$BF$33+$BH$39)</f>
        <v>7</v>
      </c>
      <c r="BP24" s="83">
        <f>SUM($AW$23+$AZ$27+$AW$33+$AZ$39)</f>
        <v>13</v>
      </c>
      <c r="BQ24" s="84" t="s">
        <v>12</v>
      </c>
      <c r="BR24" s="83">
        <f>SUM($AZ$23+$AW$27+$AZ$33+$AW$39)</f>
        <v>2</v>
      </c>
      <c r="BS24" s="83">
        <f>SUM(BP24-BR24)</f>
        <v>11</v>
      </c>
      <c r="BT24" s="28"/>
      <c r="BU24" s="28" t="str">
        <f>IF((BV24+BW24)&gt;0,"Mannschaften gleich!",BM24)</f>
        <v>Korona Kielce (PL)</v>
      </c>
      <c r="BV24" s="29">
        <f>IF(AND(BO24=BO25,BS24=BS25,BP24=BP25),1,0)</f>
        <v>0</v>
      </c>
      <c r="BW24" s="29">
        <f>IF(AND(BO23=BO24,BS23=BS24,BP23=BP24),1,0)</f>
        <v>0</v>
      </c>
      <c r="BX24" s="29"/>
      <c r="BY24" s="29"/>
      <c r="BZ24" s="29"/>
      <c r="CA24" s="29"/>
      <c r="CB24" s="29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</row>
    <row r="25" spans="2:116" s="26" customFormat="1" ht="18" customHeight="1" thickBot="1">
      <c r="B25" s="310">
        <v>2</v>
      </c>
      <c r="C25" s="311"/>
      <c r="D25" s="286">
        <v>6</v>
      </c>
      <c r="E25" s="287"/>
      <c r="F25" s="287"/>
      <c r="G25" s="287"/>
      <c r="H25" s="287"/>
      <c r="I25" s="288"/>
      <c r="J25" s="291">
        <v>0.5729166666666666</v>
      </c>
      <c r="K25" s="291"/>
      <c r="L25" s="291"/>
      <c r="M25" s="291"/>
      <c r="N25" s="292"/>
      <c r="O25" s="293" t="str">
        <f>O16</f>
        <v>RW Oberhausen</v>
      </c>
      <c r="P25" s="289"/>
      <c r="Q25" s="289"/>
      <c r="R25" s="289"/>
      <c r="S25" s="289"/>
      <c r="T25" s="289"/>
      <c r="U25" s="289"/>
      <c r="V25" s="289"/>
      <c r="W25" s="289"/>
      <c r="X25" s="289"/>
      <c r="Y25" s="289"/>
      <c r="Z25" s="289"/>
      <c r="AA25" s="289"/>
      <c r="AB25" s="289"/>
      <c r="AC25" s="289"/>
      <c r="AD25" s="289"/>
      <c r="AE25" s="59" t="s">
        <v>11</v>
      </c>
      <c r="AF25" s="289" t="str">
        <f>O17</f>
        <v>BW Dedinghausen</v>
      </c>
      <c r="AG25" s="289"/>
      <c r="AH25" s="289"/>
      <c r="AI25" s="289"/>
      <c r="AJ25" s="289"/>
      <c r="AK25" s="289"/>
      <c r="AL25" s="289"/>
      <c r="AM25" s="289"/>
      <c r="AN25" s="289"/>
      <c r="AO25" s="289"/>
      <c r="AP25" s="289"/>
      <c r="AQ25" s="289"/>
      <c r="AR25" s="289"/>
      <c r="AS25" s="289"/>
      <c r="AT25" s="289"/>
      <c r="AU25" s="289"/>
      <c r="AV25" s="290"/>
      <c r="AW25" s="301">
        <v>3</v>
      </c>
      <c r="AX25" s="302"/>
      <c r="AY25" s="59" t="s">
        <v>12</v>
      </c>
      <c r="AZ25" s="302">
        <v>0</v>
      </c>
      <c r="BA25" s="308"/>
      <c r="BB25" s="301"/>
      <c r="BC25" s="307"/>
      <c r="BD25" s="31"/>
      <c r="BE25" s="28"/>
      <c r="BF25" s="81">
        <f>IF(ISBLANK(AW25),"0",IF(AW25&gt;AZ25,3,IF(AW25=AZ25,1,0)))</f>
        <v>3</v>
      </c>
      <c r="BG25" s="81" t="s">
        <v>12</v>
      </c>
      <c r="BH25" s="81">
        <f>IF(ISBLANK(AZ25),"0",IF(AZ25&gt;AW25,3,IF(AZ25=AW25,1,0)))</f>
        <v>0</v>
      </c>
      <c r="BI25" s="28"/>
      <c r="BJ25" s="28"/>
      <c r="BK25" s="28"/>
      <c r="BL25" s="28"/>
      <c r="BM25" s="82" t="str">
        <f>$O$15</f>
        <v>SC Fortuna Köln</v>
      </c>
      <c r="BN25" s="83">
        <f>COUNT($BH$23,$BF$29,$BF$35,$BH$41)</f>
        <v>4</v>
      </c>
      <c r="BO25" s="83">
        <f>SUM($BH$23+$BF$29+$BF$35+$BH$41)</f>
        <v>7</v>
      </c>
      <c r="BP25" s="83">
        <f>SUM($AZ$23+$AW$29+$AW$35+$AZ$41)</f>
        <v>10</v>
      </c>
      <c r="BQ25" s="84" t="s">
        <v>12</v>
      </c>
      <c r="BR25" s="83">
        <f>SUM($AW$23+$AZ$29+$AZ$35+$AW$41)</f>
        <v>1</v>
      </c>
      <c r="BS25" s="83">
        <f>SUM(BP25-BR25)</f>
        <v>9</v>
      </c>
      <c r="BT25" s="28"/>
      <c r="BU25" s="28" t="str">
        <f>IF((BV25+BW25)&gt;0,"Mannschaften gleich!",BM25)</f>
        <v>SC Fortuna Köln</v>
      </c>
      <c r="BV25" s="29">
        <f>IF(AND(BO25=BO26,BS25=BS26,BP25=BP26),1,0)</f>
        <v>0</v>
      </c>
      <c r="BW25" s="29">
        <f>IF(AND(BO24=BO25,BS24=BS25,BP24=BP25),1,0)</f>
        <v>0</v>
      </c>
      <c r="BX25" s="29"/>
      <c r="BY25" s="29"/>
      <c r="BZ25" s="29"/>
      <c r="CA25" s="29"/>
      <c r="CB25" s="29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27"/>
    </row>
    <row r="26" spans="2:116" s="26" customFormat="1" ht="18" customHeight="1" thickBot="1">
      <c r="B26" s="304"/>
      <c r="C26" s="305"/>
      <c r="D26" s="305"/>
      <c r="E26" s="305"/>
      <c r="F26" s="305"/>
      <c r="G26" s="305"/>
      <c r="H26" s="305"/>
      <c r="I26" s="305"/>
      <c r="J26" s="305"/>
      <c r="K26" s="305"/>
      <c r="L26" s="305"/>
      <c r="M26" s="305"/>
      <c r="N26" s="305"/>
      <c r="O26" s="305"/>
      <c r="P26" s="305"/>
      <c r="Q26" s="305"/>
      <c r="R26" s="305"/>
      <c r="S26" s="305"/>
      <c r="T26" s="305"/>
      <c r="U26" s="305"/>
      <c r="V26" s="305"/>
      <c r="W26" s="305"/>
      <c r="X26" s="305"/>
      <c r="Y26" s="305"/>
      <c r="Z26" s="305"/>
      <c r="AA26" s="305"/>
      <c r="AB26" s="305"/>
      <c r="AC26" s="305"/>
      <c r="AD26" s="305"/>
      <c r="AE26" s="305"/>
      <c r="AF26" s="305"/>
      <c r="AG26" s="305"/>
      <c r="AH26" s="305"/>
      <c r="AI26" s="305"/>
      <c r="AJ26" s="305"/>
      <c r="AK26" s="305"/>
      <c r="AL26" s="305"/>
      <c r="AM26" s="305"/>
      <c r="AN26" s="305"/>
      <c r="AO26" s="305"/>
      <c r="AP26" s="305"/>
      <c r="AQ26" s="305"/>
      <c r="AR26" s="305"/>
      <c r="AS26" s="305"/>
      <c r="AT26" s="305"/>
      <c r="AU26" s="305"/>
      <c r="AV26" s="305"/>
      <c r="AW26" s="305"/>
      <c r="AX26" s="305"/>
      <c r="AY26" s="305"/>
      <c r="AZ26" s="305"/>
      <c r="BA26" s="305"/>
      <c r="BB26" s="305"/>
      <c r="BC26" s="306"/>
      <c r="BD26" s="31"/>
      <c r="BE26" s="28"/>
      <c r="BF26" s="81"/>
      <c r="BG26" s="81"/>
      <c r="BH26" s="81"/>
      <c r="BI26" s="28"/>
      <c r="BJ26" s="28"/>
      <c r="BK26" s="28"/>
      <c r="BL26" s="28"/>
      <c r="BM26" s="82" t="str">
        <f>$O$18</f>
        <v>SCE Gütersloh</v>
      </c>
      <c r="BN26" s="83">
        <f>COUNT($BF$27,$BH$31,$BH$37,$BF$41)</f>
        <v>4</v>
      </c>
      <c r="BO26" s="83">
        <f>SUM($BF$27+$BH$31+$BH$37+$BF$41)</f>
        <v>3</v>
      </c>
      <c r="BP26" s="83">
        <f>SUM($AW$27+$AZ$31+$AZ$37+$AW$41)</f>
        <v>5</v>
      </c>
      <c r="BQ26" s="84" t="s">
        <v>12</v>
      </c>
      <c r="BR26" s="83">
        <f>SUM($AZ$27+$AW$31+$AW$37+$AZ$41)</f>
        <v>8</v>
      </c>
      <c r="BS26" s="83">
        <f>SUM(BP26-BR26)</f>
        <v>-3</v>
      </c>
      <c r="BT26" s="28"/>
      <c r="BU26" s="28" t="str">
        <f>IF((BV26+BW26)&gt;0,"Mannschaften gleich!",BM26)</f>
        <v>SCE Gütersloh</v>
      </c>
      <c r="BV26" s="29">
        <f>IF(AND(BO26=BO27,BS26=BS27,BP26=BP27),1,0)</f>
        <v>0</v>
      </c>
      <c r="BW26" s="29">
        <f>IF(AND(BO25=BO26,BS25=BS26,BP25=BP26),1,0)</f>
        <v>0</v>
      </c>
      <c r="BX26" s="29"/>
      <c r="BY26" s="29"/>
      <c r="BZ26" s="29"/>
      <c r="CA26" s="29"/>
      <c r="CB26" s="29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27"/>
    </row>
    <row r="27" spans="2:116" s="26" customFormat="1" ht="18" customHeight="1" thickBot="1">
      <c r="B27" s="310">
        <v>3</v>
      </c>
      <c r="C27" s="311"/>
      <c r="D27" s="286">
        <v>5</v>
      </c>
      <c r="E27" s="287"/>
      <c r="F27" s="287"/>
      <c r="G27" s="287"/>
      <c r="H27" s="287"/>
      <c r="I27" s="288"/>
      <c r="J27" s="291">
        <v>0.59375</v>
      </c>
      <c r="K27" s="291"/>
      <c r="L27" s="291"/>
      <c r="M27" s="291"/>
      <c r="N27" s="292"/>
      <c r="O27" s="293" t="str">
        <f>O18</f>
        <v>SCE Gütersloh</v>
      </c>
      <c r="P27" s="289"/>
      <c r="Q27" s="289"/>
      <c r="R27" s="289"/>
      <c r="S27" s="289"/>
      <c r="T27" s="289"/>
      <c r="U27" s="289"/>
      <c r="V27" s="289"/>
      <c r="W27" s="289"/>
      <c r="X27" s="289"/>
      <c r="Y27" s="289"/>
      <c r="Z27" s="289"/>
      <c r="AA27" s="289"/>
      <c r="AB27" s="289"/>
      <c r="AC27" s="289"/>
      <c r="AD27" s="289"/>
      <c r="AE27" s="59" t="s">
        <v>11</v>
      </c>
      <c r="AF27" s="289" t="str">
        <f>O14</f>
        <v>Korona Kielce (PL)</v>
      </c>
      <c r="AG27" s="289"/>
      <c r="AH27" s="289"/>
      <c r="AI27" s="289"/>
      <c r="AJ27" s="289"/>
      <c r="AK27" s="289"/>
      <c r="AL27" s="289"/>
      <c r="AM27" s="289"/>
      <c r="AN27" s="289"/>
      <c r="AO27" s="289"/>
      <c r="AP27" s="289"/>
      <c r="AQ27" s="289"/>
      <c r="AR27" s="289"/>
      <c r="AS27" s="289"/>
      <c r="AT27" s="289"/>
      <c r="AU27" s="289"/>
      <c r="AV27" s="290"/>
      <c r="AW27" s="301">
        <v>0</v>
      </c>
      <c r="AX27" s="302"/>
      <c r="AY27" s="59" t="s">
        <v>12</v>
      </c>
      <c r="AZ27" s="302">
        <v>3</v>
      </c>
      <c r="BA27" s="308"/>
      <c r="BB27" s="301"/>
      <c r="BC27" s="307"/>
      <c r="BD27" s="31"/>
      <c r="BE27" s="28"/>
      <c r="BF27" s="81">
        <f>IF(ISBLANK(AW27),"0",IF(AW27&gt;AZ27,3,IF(AW27=AZ27,1,0)))</f>
        <v>0</v>
      </c>
      <c r="BG27" s="81" t="s">
        <v>12</v>
      </c>
      <c r="BH27" s="81">
        <f>IF(ISBLANK(AZ27),"0",IF(AZ27&gt;AW27,3,IF(AZ27=AW27,1,0)))</f>
        <v>3</v>
      </c>
      <c r="BI27" s="28"/>
      <c r="BJ27" s="28"/>
      <c r="BK27" s="28"/>
      <c r="BL27" s="28"/>
      <c r="BM27" s="82" t="str">
        <f>$O$17</f>
        <v>BW Dedinghausen</v>
      </c>
      <c r="BN27" s="83">
        <f>COUNT($BH$25,$BF$31,$BH$35,$BF$39)</f>
        <v>4</v>
      </c>
      <c r="BO27" s="83">
        <f>SUM($BH$25+$BF$31+$BH$35+$BF$39)</f>
        <v>0</v>
      </c>
      <c r="BP27" s="83">
        <f>SUM($AZ$25+$AW$31+$AZ$35+$AW$39)</f>
        <v>0</v>
      </c>
      <c r="BQ27" s="84" t="s">
        <v>12</v>
      </c>
      <c r="BR27" s="83">
        <f>SUM($AW$25+$AZ$31+$AW$35+$AZ$39)</f>
        <v>23</v>
      </c>
      <c r="BS27" s="83">
        <f>SUM(BP27-BR27)</f>
        <v>-23</v>
      </c>
      <c r="BT27" s="28"/>
      <c r="BU27" s="28" t="str">
        <f>IF(BV27&gt;0,"Mannschaften gleich!",BM27)</f>
        <v>BW Dedinghausen</v>
      </c>
      <c r="BV27" s="29">
        <f>IF(AND(BO27=BO26,BS27=BS26,BP27=BP26),1,0)</f>
        <v>0</v>
      </c>
      <c r="BW27" s="29"/>
      <c r="BX27" s="29"/>
      <c r="BY27" s="29"/>
      <c r="BZ27" s="29"/>
      <c r="CA27" s="29"/>
      <c r="CB27" s="29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27"/>
    </row>
    <row r="28" spans="2:116" s="26" customFormat="1" ht="18" customHeight="1" thickBot="1">
      <c r="B28" s="304"/>
      <c r="C28" s="305"/>
      <c r="D28" s="305"/>
      <c r="E28" s="305"/>
      <c r="F28" s="305"/>
      <c r="G28" s="305"/>
      <c r="H28" s="305"/>
      <c r="I28" s="305"/>
      <c r="J28" s="305"/>
      <c r="K28" s="305"/>
      <c r="L28" s="305"/>
      <c r="M28" s="305"/>
      <c r="N28" s="305"/>
      <c r="O28" s="305"/>
      <c r="P28" s="305"/>
      <c r="Q28" s="305"/>
      <c r="R28" s="305"/>
      <c r="S28" s="305"/>
      <c r="T28" s="305"/>
      <c r="U28" s="305"/>
      <c r="V28" s="305"/>
      <c r="W28" s="305"/>
      <c r="X28" s="305"/>
      <c r="Y28" s="305"/>
      <c r="Z28" s="305"/>
      <c r="AA28" s="305"/>
      <c r="AB28" s="305"/>
      <c r="AC28" s="305"/>
      <c r="AD28" s="305"/>
      <c r="AE28" s="305"/>
      <c r="AF28" s="305"/>
      <c r="AG28" s="305"/>
      <c r="AH28" s="305"/>
      <c r="AI28" s="305"/>
      <c r="AJ28" s="305"/>
      <c r="AK28" s="305"/>
      <c r="AL28" s="305"/>
      <c r="AM28" s="305"/>
      <c r="AN28" s="305"/>
      <c r="AO28" s="305"/>
      <c r="AP28" s="305"/>
      <c r="AQ28" s="305"/>
      <c r="AR28" s="305"/>
      <c r="AS28" s="305"/>
      <c r="AT28" s="305"/>
      <c r="AU28" s="305"/>
      <c r="AV28" s="305"/>
      <c r="AW28" s="305"/>
      <c r="AX28" s="305"/>
      <c r="AY28" s="305"/>
      <c r="AZ28" s="305"/>
      <c r="BA28" s="305"/>
      <c r="BB28" s="305"/>
      <c r="BC28" s="306"/>
      <c r="BD28" s="31"/>
      <c r="BE28" s="28"/>
      <c r="BF28" s="81"/>
      <c r="BG28" s="81"/>
      <c r="BH28" s="81"/>
      <c r="BI28" s="28"/>
      <c r="BJ28" s="28"/>
      <c r="BK28" s="28"/>
      <c r="BL28" s="28"/>
      <c r="BM28" s="31"/>
      <c r="BN28" s="31"/>
      <c r="BO28" s="31"/>
      <c r="BP28" s="31"/>
      <c r="BQ28" s="31"/>
      <c r="BR28" s="31"/>
      <c r="BS28" s="31"/>
      <c r="BT28" s="28"/>
      <c r="BU28" s="28"/>
      <c r="BV28" s="29"/>
      <c r="BW28" s="29"/>
      <c r="BX28" s="29"/>
      <c r="BY28" s="29"/>
      <c r="BZ28" s="29"/>
      <c r="CA28" s="29"/>
      <c r="CB28" s="29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27"/>
    </row>
    <row r="29" spans="2:116" s="26" customFormat="1" ht="18" customHeight="1" thickBot="1">
      <c r="B29" s="310">
        <v>4</v>
      </c>
      <c r="C29" s="311"/>
      <c r="D29" s="286">
        <v>6</v>
      </c>
      <c r="E29" s="287"/>
      <c r="F29" s="287"/>
      <c r="G29" s="287"/>
      <c r="H29" s="287"/>
      <c r="I29" s="288"/>
      <c r="J29" s="291">
        <v>0.59375</v>
      </c>
      <c r="K29" s="291"/>
      <c r="L29" s="291"/>
      <c r="M29" s="291"/>
      <c r="N29" s="292"/>
      <c r="O29" s="293" t="str">
        <f>O15</f>
        <v>SC Fortuna Köln</v>
      </c>
      <c r="P29" s="289"/>
      <c r="Q29" s="289"/>
      <c r="R29" s="289"/>
      <c r="S29" s="289"/>
      <c r="T29" s="289"/>
      <c r="U29" s="289"/>
      <c r="V29" s="289"/>
      <c r="W29" s="289"/>
      <c r="X29" s="289"/>
      <c r="Y29" s="289"/>
      <c r="Z29" s="289"/>
      <c r="AA29" s="289"/>
      <c r="AB29" s="289"/>
      <c r="AC29" s="289"/>
      <c r="AD29" s="289"/>
      <c r="AE29" s="59" t="s">
        <v>11</v>
      </c>
      <c r="AF29" s="289" t="str">
        <f>O16</f>
        <v>RW Oberhausen</v>
      </c>
      <c r="AG29" s="289"/>
      <c r="AH29" s="289"/>
      <c r="AI29" s="289"/>
      <c r="AJ29" s="289"/>
      <c r="AK29" s="289"/>
      <c r="AL29" s="289"/>
      <c r="AM29" s="289"/>
      <c r="AN29" s="289"/>
      <c r="AO29" s="289"/>
      <c r="AP29" s="289"/>
      <c r="AQ29" s="289"/>
      <c r="AR29" s="289"/>
      <c r="AS29" s="289"/>
      <c r="AT29" s="289"/>
      <c r="AU29" s="289"/>
      <c r="AV29" s="290"/>
      <c r="AW29" s="301">
        <v>0</v>
      </c>
      <c r="AX29" s="302"/>
      <c r="AY29" s="59" t="s">
        <v>12</v>
      </c>
      <c r="AZ29" s="302">
        <v>1</v>
      </c>
      <c r="BA29" s="308"/>
      <c r="BB29" s="301"/>
      <c r="BC29" s="307"/>
      <c r="BD29" s="31"/>
      <c r="BE29" s="28"/>
      <c r="BF29" s="81">
        <f>IF(ISBLANK(AW29),"0",IF(AW29&gt;AZ29,3,IF(AW29=AZ29,1,0)))</f>
        <v>0</v>
      </c>
      <c r="BG29" s="81" t="s">
        <v>12</v>
      </c>
      <c r="BH29" s="81">
        <f>IF(ISBLANK(AZ29),"0",IF(AZ29&gt;AW29,3,IF(AZ29=AW29,1,0)))</f>
        <v>3</v>
      </c>
      <c r="BI29" s="28"/>
      <c r="BJ29" s="28"/>
      <c r="BK29" s="28"/>
      <c r="BL29" s="28"/>
      <c r="BM29" s="31"/>
      <c r="BN29" s="31"/>
      <c r="BO29" s="31"/>
      <c r="BP29" s="31"/>
      <c r="BQ29" s="31"/>
      <c r="BR29" s="31"/>
      <c r="BS29" s="31"/>
      <c r="BT29" s="28"/>
      <c r="BU29" s="28"/>
      <c r="BV29" s="29"/>
      <c r="BW29" s="29"/>
      <c r="BX29" s="29"/>
      <c r="BY29" s="29"/>
      <c r="BZ29" s="29"/>
      <c r="CA29" s="29"/>
      <c r="CB29" s="29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27"/>
    </row>
    <row r="30" spans="2:116" s="26" customFormat="1" ht="18" customHeight="1" thickBot="1">
      <c r="B30" s="304"/>
      <c r="C30" s="305"/>
      <c r="D30" s="305"/>
      <c r="E30" s="305"/>
      <c r="F30" s="305"/>
      <c r="G30" s="305"/>
      <c r="H30" s="305"/>
      <c r="I30" s="305"/>
      <c r="J30" s="305"/>
      <c r="K30" s="305"/>
      <c r="L30" s="305"/>
      <c r="M30" s="305"/>
      <c r="N30" s="305"/>
      <c r="O30" s="305"/>
      <c r="P30" s="305"/>
      <c r="Q30" s="305"/>
      <c r="R30" s="305"/>
      <c r="S30" s="305"/>
      <c r="T30" s="305"/>
      <c r="U30" s="305"/>
      <c r="V30" s="305"/>
      <c r="W30" s="305"/>
      <c r="X30" s="305"/>
      <c r="Y30" s="305"/>
      <c r="Z30" s="305"/>
      <c r="AA30" s="305"/>
      <c r="AB30" s="305"/>
      <c r="AC30" s="305"/>
      <c r="AD30" s="305"/>
      <c r="AE30" s="305"/>
      <c r="AF30" s="305"/>
      <c r="AG30" s="305"/>
      <c r="AH30" s="305"/>
      <c r="AI30" s="305"/>
      <c r="AJ30" s="305"/>
      <c r="AK30" s="305"/>
      <c r="AL30" s="305"/>
      <c r="AM30" s="305"/>
      <c r="AN30" s="305"/>
      <c r="AO30" s="305"/>
      <c r="AP30" s="305"/>
      <c r="AQ30" s="305"/>
      <c r="AR30" s="305"/>
      <c r="AS30" s="305"/>
      <c r="AT30" s="305"/>
      <c r="AU30" s="305"/>
      <c r="AV30" s="305"/>
      <c r="AW30" s="305"/>
      <c r="AX30" s="305"/>
      <c r="AY30" s="305"/>
      <c r="AZ30" s="305"/>
      <c r="BA30" s="305"/>
      <c r="BB30" s="305"/>
      <c r="BC30" s="306"/>
      <c r="BD30" s="31"/>
      <c r="BE30" s="28"/>
      <c r="BF30" s="81"/>
      <c r="BG30" s="81"/>
      <c r="BH30" s="81"/>
      <c r="BI30" s="28"/>
      <c r="BJ30" s="28"/>
      <c r="BK30" s="28"/>
      <c r="BL30" s="28"/>
      <c r="BM30" s="31"/>
      <c r="BN30" s="31"/>
      <c r="BO30" s="31"/>
      <c r="BP30" s="31"/>
      <c r="BQ30" s="31"/>
      <c r="BR30" s="31"/>
      <c r="BS30" s="31"/>
      <c r="BT30" s="28"/>
      <c r="BU30" s="28"/>
      <c r="BV30" s="29"/>
      <c r="BW30" s="29"/>
      <c r="BX30" s="29"/>
      <c r="BY30" s="29"/>
      <c r="BZ30" s="29"/>
      <c r="CA30" s="29"/>
      <c r="CB30" s="29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27"/>
    </row>
    <row r="31" spans="2:116" s="26" customFormat="1" ht="18" customHeight="1" thickBot="1">
      <c r="B31" s="310">
        <v>5</v>
      </c>
      <c r="C31" s="311"/>
      <c r="D31" s="286">
        <v>5</v>
      </c>
      <c r="E31" s="287"/>
      <c r="F31" s="287"/>
      <c r="G31" s="287"/>
      <c r="H31" s="287"/>
      <c r="I31" s="288"/>
      <c r="J31" s="291">
        <v>0.6145833333333334</v>
      </c>
      <c r="K31" s="291"/>
      <c r="L31" s="291"/>
      <c r="M31" s="291"/>
      <c r="N31" s="292"/>
      <c r="O31" s="293" t="str">
        <f>O17</f>
        <v>BW Dedinghausen</v>
      </c>
      <c r="P31" s="289"/>
      <c r="Q31" s="289"/>
      <c r="R31" s="289"/>
      <c r="S31" s="289"/>
      <c r="T31" s="289"/>
      <c r="U31" s="289"/>
      <c r="V31" s="289"/>
      <c r="W31" s="289"/>
      <c r="X31" s="289"/>
      <c r="Y31" s="289"/>
      <c r="Z31" s="289"/>
      <c r="AA31" s="289"/>
      <c r="AB31" s="289"/>
      <c r="AC31" s="289"/>
      <c r="AD31" s="289"/>
      <c r="AE31" s="59" t="s">
        <v>11</v>
      </c>
      <c r="AF31" s="289" t="str">
        <f>O18</f>
        <v>SCE Gütersloh</v>
      </c>
      <c r="AG31" s="289"/>
      <c r="AH31" s="289"/>
      <c r="AI31" s="289"/>
      <c r="AJ31" s="289"/>
      <c r="AK31" s="289"/>
      <c r="AL31" s="289"/>
      <c r="AM31" s="289"/>
      <c r="AN31" s="289"/>
      <c r="AO31" s="289"/>
      <c r="AP31" s="289"/>
      <c r="AQ31" s="289"/>
      <c r="AR31" s="289"/>
      <c r="AS31" s="289"/>
      <c r="AT31" s="289"/>
      <c r="AU31" s="289"/>
      <c r="AV31" s="290"/>
      <c r="AW31" s="301">
        <v>0</v>
      </c>
      <c r="AX31" s="302"/>
      <c r="AY31" s="59" t="s">
        <v>12</v>
      </c>
      <c r="AZ31" s="302">
        <v>4</v>
      </c>
      <c r="BA31" s="308"/>
      <c r="BB31" s="301"/>
      <c r="BC31" s="307"/>
      <c r="BD31" s="31"/>
      <c r="BE31" s="28"/>
      <c r="BF31" s="81">
        <f>IF(ISBLANK(AW31),"0",IF(AW31&gt;AZ31,3,IF(AW31=AZ31,1,0)))</f>
        <v>0</v>
      </c>
      <c r="BG31" s="81" t="s">
        <v>12</v>
      </c>
      <c r="BH31" s="81">
        <f>IF(ISBLANK(AZ31),"0",IF(AZ31&gt;AW31,3,IF(AZ31=AW31,1,0)))</f>
        <v>3</v>
      </c>
      <c r="BI31" s="28"/>
      <c r="BJ31" s="28"/>
      <c r="BK31" s="28"/>
      <c r="BL31" s="28"/>
      <c r="BM31" s="31"/>
      <c r="BN31" s="31"/>
      <c r="BO31" s="31"/>
      <c r="BP31" s="31"/>
      <c r="BQ31" s="31"/>
      <c r="BR31" s="31"/>
      <c r="BS31" s="31"/>
      <c r="BT31" s="28"/>
      <c r="BU31" s="28"/>
      <c r="BV31" s="29"/>
      <c r="BW31" s="29"/>
      <c r="BX31" s="29"/>
      <c r="BY31" s="29"/>
      <c r="BZ31" s="29"/>
      <c r="CA31" s="29"/>
      <c r="CB31" s="29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27"/>
    </row>
    <row r="32" spans="2:116" s="26" customFormat="1" ht="18" customHeight="1" thickBot="1">
      <c r="B32" s="304"/>
      <c r="C32" s="305"/>
      <c r="D32" s="305"/>
      <c r="E32" s="305"/>
      <c r="F32" s="305"/>
      <c r="G32" s="305"/>
      <c r="H32" s="305"/>
      <c r="I32" s="305"/>
      <c r="J32" s="305"/>
      <c r="K32" s="305"/>
      <c r="L32" s="305"/>
      <c r="M32" s="305"/>
      <c r="N32" s="305"/>
      <c r="O32" s="305"/>
      <c r="P32" s="305"/>
      <c r="Q32" s="305"/>
      <c r="R32" s="305"/>
      <c r="S32" s="305"/>
      <c r="T32" s="305"/>
      <c r="U32" s="305"/>
      <c r="V32" s="305"/>
      <c r="W32" s="305"/>
      <c r="X32" s="305"/>
      <c r="Y32" s="305"/>
      <c r="Z32" s="305"/>
      <c r="AA32" s="305"/>
      <c r="AB32" s="305"/>
      <c r="AC32" s="305"/>
      <c r="AD32" s="305"/>
      <c r="AE32" s="305"/>
      <c r="AF32" s="305"/>
      <c r="AG32" s="305"/>
      <c r="AH32" s="305"/>
      <c r="AI32" s="305"/>
      <c r="AJ32" s="305"/>
      <c r="AK32" s="305"/>
      <c r="AL32" s="305"/>
      <c r="AM32" s="305"/>
      <c r="AN32" s="305"/>
      <c r="AO32" s="305"/>
      <c r="AP32" s="305"/>
      <c r="AQ32" s="305"/>
      <c r="AR32" s="305"/>
      <c r="AS32" s="305"/>
      <c r="AT32" s="305"/>
      <c r="AU32" s="305"/>
      <c r="AV32" s="305"/>
      <c r="AW32" s="305"/>
      <c r="AX32" s="305"/>
      <c r="AY32" s="305"/>
      <c r="AZ32" s="305"/>
      <c r="BA32" s="305"/>
      <c r="BB32" s="305"/>
      <c r="BC32" s="306"/>
      <c r="BD32" s="31"/>
      <c r="BE32" s="28"/>
      <c r="BF32" s="81"/>
      <c r="BG32" s="81"/>
      <c r="BH32" s="81"/>
      <c r="BI32" s="28"/>
      <c r="BJ32" s="28"/>
      <c r="BK32" s="28"/>
      <c r="BL32" s="28"/>
      <c r="BM32" s="31"/>
      <c r="BN32" s="31"/>
      <c r="BO32" s="31"/>
      <c r="BP32" s="31"/>
      <c r="BQ32" s="31"/>
      <c r="BR32" s="31"/>
      <c r="BS32" s="31"/>
      <c r="BT32" s="28"/>
      <c r="BU32" s="28"/>
      <c r="BV32" s="29"/>
      <c r="BW32" s="29"/>
      <c r="BX32" s="29"/>
      <c r="BY32" s="29"/>
      <c r="BZ32" s="29"/>
      <c r="CA32" s="29"/>
      <c r="CB32" s="29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27"/>
    </row>
    <row r="33" spans="2:116" s="26" customFormat="1" ht="18" customHeight="1" thickBot="1">
      <c r="B33" s="310">
        <v>6</v>
      </c>
      <c r="C33" s="311"/>
      <c r="D33" s="286">
        <v>6</v>
      </c>
      <c r="E33" s="287"/>
      <c r="F33" s="287"/>
      <c r="G33" s="287"/>
      <c r="H33" s="287"/>
      <c r="I33" s="288"/>
      <c r="J33" s="291">
        <v>0.6145833333333334</v>
      </c>
      <c r="K33" s="291"/>
      <c r="L33" s="291"/>
      <c r="M33" s="291"/>
      <c r="N33" s="292"/>
      <c r="O33" s="293" t="str">
        <f>O14</f>
        <v>Korona Kielce (PL)</v>
      </c>
      <c r="P33" s="289"/>
      <c r="Q33" s="289"/>
      <c r="R33" s="289"/>
      <c r="S33" s="289"/>
      <c r="T33" s="289"/>
      <c r="U33" s="289"/>
      <c r="V33" s="289"/>
      <c r="W33" s="289"/>
      <c r="X33" s="289"/>
      <c r="Y33" s="289"/>
      <c r="Z33" s="289"/>
      <c r="AA33" s="289"/>
      <c r="AB33" s="289"/>
      <c r="AC33" s="289"/>
      <c r="AD33" s="289"/>
      <c r="AE33" s="59" t="s">
        <v>11</v>
      </c>
      <c r="AF33" s="289" t="str">
        <f>O16</f>
        <v>RW Oberhausen</v>
      </c>
      <c r="AG33" s="289"/>
      <c r="AH33" s="289"/>
      <c r="AI33" s="289"/>
      <c r="AJ33" s="289"/>
      <c r="AK33" s="289"/>
      <c r="AL33" s="289"/>
      <c r="AM33" s="289"/>
      <c r="AN33" s="289"/>
      <c r="AO33" s="289"/>
      <c r="AP33" s="289"/>
      <c r="AQ33" s="289"/>
      <c r="AR33" s="289"/>
      <c r="AS33" s="289"/>
      <c r="AT33" s="289"/>
      <c r="AU33" s="289"/>
      <c r="AV33" s="290"/>
      <c r="AW33" s="301">
        <v>1</v>
      </c>
      <c r="AX33" s="302"/>
      <c r="AY33" s="59" t="s">
        <v>12</v>
      </c>
      <c r="AZ33" s="302">
        <v>2</v>
      </c>
      <c r="BA33" s="308"/>
      <c r="BB33" s="301"/>
      <c r="BC33" s="307"/>
      <c r="BD33" s="31"/>
      <c r="BE33" s="28"/>
      <c r="BF33" s="81">
        <f>IF(ISBLANK(AW33),"0",IF(AW33&gt;AZ33,3,IF(AW33=AZ33,1,0)))</f>
        <v>0</v>
      </c>
      <c r="BG33" s="81" t="s">
        <v>12</v>
      </c>
      <c r="BH33" s="81">
        <f>IF(ISBLANK(AZ33),"0",IF(AZ33&gt;AW33,3,IF(AZ33=AW33,1,0)))</f>
        <v>3</v>
      </c>
      <c r="BI33" s="28"/>
      <c r="BJ33" s="28"/>
      <c r="BK33" s="3"/>
      <c r="BL33" s="3"/>
      <c r="BM33" s="3"/>
      <c r="BN33" s="3"/>
      <c r="BO33" s="3"/>
      <c r="BP33" s="3"/>
      <c r="BQ33" s="3"/>
      <c r="BR33" s="3"/>
      <c r="BS33" s="3"/>
      <c r="BT33" s="28"/>
      <c r="BU33" s="28"/>
      <c r="BV33" s="29"/>
      <c r="BW33" s="29"/>
      <c r="BX33" s="29"/>
      <c r="BY33" s="29"/>
      <c r="BZ33" s="29"/>
      <c r="CA33" s="29"/>
      <c r="CB33" s="29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27"/>
    </row>
    <row r="34" spans="2:116" s="26" customFormat="1" ht="18" customHeight="1" thickBot="1">
      <c r="B34" s="304"/>
      <c r="C34" s="305"/>
      <c r="D34" s="305"/>
      <c r="E34" s="305"/>
      <c r="F34" s="305"/>
      <c r="G34" s="305"/>
      <c r="H34" s="305"/>
      <c r="I34" s="305"/>
      <c r="J34" s="305"/>
      <c r="K34" s="305"/>
      <c r="L34" s="305"/>
      <c r="M34" s="305"/>
      <c r="N34" s="305"/>
      <c r="O34" s="305"/>
      <c r="P34" s="305"/>
      <c r="Q34" s="305"/>
      <c r="R34" s="305"/>
      <c r="S34" s="305"/>
      <c r="T34" s="305"/>
      <c r="U34" s="305"/>
      <c r="V34" s="305"/>
      <c r="W34" s="305"/>
      <c r="X34" s="305"/>
      <c r="Y34" s="305"/>
      <c r="Z34" s="305"/>
      <c r="AA34" s="305"/>
      <c r="AB34" s="305"/>
      <c r="AC34" s="305"/>
      <c r="AD34" s="305"/>
      <c r="AE34" s="305"/>
      <c r="AF34" s="305"/>
      <c r="AG34" s="305"/>
      <c r="AH34" s="305"/>
      <c r="AI34" s="305"/>
      <c r="AJ34" s="305"/>
      <c r="AK34" s="305"/>
      <c r="AL34" s="305"/>
      <c r="AM34" s="305"/>
      <c r="AN34" s="305"/>
      <c r="AO34" s="305"/>
      <c r="AP34" s="305"/>
      <c r="AQ34" s="305"/>
      <c r="AR34" s="305"/>
      <c r="AS34" s="305"/>
      <c r="AT34" s="305"/>
      <c r="AU34" s="305"/>
      <c r="AV34" s="305"/>
      <c r="AW34" s="305"/>
      <c r="AX34" s="305"/>
      <c r="AY34" s="305"/>
      <c r="AZ34" s="305"/>
      <c r="BA34" s="305"/>
      <c r="BB34" s="305"/>
      <c r="BC34" s="306"/>
      <c r="BD34" s="31"/>
      <c r="BE34" s="28"/>
      <c r="BF34" s="81"/>
      <c r="BG34" s="81"/>
      <c r="BH34" s="81"/>
      <c r="BI34" s="28"/>
      <c r="BJ34" s="28"/>
      <c r="BK34" s="3"/>
      <c r="BL34" s="3"/>
      <c r="BM34" s="3"/>
      <c r="BN34" s="3"/>
      <c r="BO34" s="3"/>
      <c r="BP34" s="3"/>
      <c r="BQ34" s="3"/>
      <c r="BR34" s="3"/>
      <c r="BS34" s="3"/>
      <c r="BT34" s="28"/>
      <c r="BU34" s="28"/>
      <c r="BV34" s="29"/>
      <c r="BW34" s="29"/>
      <c r="BX34" s="29"/>
      <c r="BY34" s="29"/>
      <c r="BZ34" s="29"/>
      <c r="CA34" s="29"/>
      <c r="CB34" s="29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27"/>
    </row>
    <row r="35" spans="2:116" s="26" customFormat="1" ht="18" customHeight="1" thickBot="1">
      <c r="B35" s="310">
        <v>7</v>
      </c>
      <c r="C35" s="311"/>
      <c r="D35" s="286">
        <v>5</v>
      </c>
      <c r="E35" s="287"/>
      <c r="F35" s="287"/>
      <c r="G35" s="287"/>
      <c r="H35" s="287"/>
      <c r="I35" s="288"/>
      <c r="J35" s="291">
        <v>0.6354166666666666</v>
      </c>
      <c r="K35" s="291"/>
      <c r="L35" s="291"/>
      <c r="M35" s="291"/>
      <c r="N35" s="292"/>
      <c r="O35" s="293" t="str">
        <f>O15</f>
        <v>SC Fortuna Köln</v>
      </c>
      <c r="P35" s="289"/>
      <c r="Q35" s="289"/>
      <c r="R35" s="289"/>
      <c r="S35" s="289"/>
      <c r="T35" s="289"/>
      <c r="U35" s="289"/>
      <c r="V35" s="289"/>
      <c r="W35" s="289"/>
      <c r="X35" s="289"/>
      <c r="Y35" s="289"/>
      <c r="Z35" s="289"/>
      <c r="AA35" s="289"/>
      <c r="AB35" s="289"/>
      <c r="AC35" s="289"/>
      <c r="AD35" s="289"/>
      <c r="AE35" s="59" t="s">
        <v>11</v>
      </c>
      <c r="AF35" s="289" t="str">
        <f>O17</f>
        <v>BW Dedinghausen</v>
      </c>
      <c r="AG35" s="289"/>
      <c r="AH35" s="289"/>
      <c r="AI35" s="289"/>
      <c r="AJ35" s="289"/>
      <c r="AK35" s="289"/>
      <c r="AL35" s="289"/>
      <c r="AM35" s="289"/>
      <c r="AN35" s="289"/>
      <c r="AO35" s="289"/>
      <c r="AP35" s="289"/>
      <c r="AQ35" s="289"/>
      <c r="AR35" s="289"/>
      <c r="AS35" s="289"/>
      <c r="AT35" s="289"/>
      <c r="AU35" s="289"/>
      <c r="AV35" s="290"/>
      <c r="AW35" s="301">
        <v>7</v>
      </c>
      <c r="AX35" s="302"/>
      <c r="AY35" s="59" t="s">
        <v>12</v>
      </c>
      <c r="AZ35" s="302">
        <v>0</v>
      </c>
      <c r="BA35" s="308"/>
      <c r="BB35" s="301"/>
      <c r="BC35" s="307"/>
      <c r="BD35" s="138"/>
      <c r="BE35" s="28"/>
      <c r="BF35" s="81">
        <f>IF(ISBLANK(AW35),"0",IF(AW35&gt;AZ35,3,IF(AW35=AZ35,1,0)))</f>
        <v>3</v>
      </c>
      <c r="BG35" s="81" t="s">
        <v>12</v>
      </c>
      <c r="BH35" s="81">
        <f>IF(ISBLANK(AZ35),"0",IF(AZ35&gt;AW35,3,IF(AZ35=AW35,1,0)))</f>
        <v>0</v>
      </c>
      <c r="BI35" s="28"/>
      <c r="BJ35" s="28"/>
      <c r="BK35" s="86"/>
      <c r="BL35" s="86"/>
      <c r="BM35" s="31"/>
      <c r="BN35" s="31"/>
      <c r="BO35" s="31"/>
      <c r="BP35" s="31"/>
      <c r="BQ35" s="31"/>
      <c r="BR35" s="31"/>
      <c r="BS35" s="83"/>
      <c r="BT35" s="28"/>
      <c r="BU35" s="28"/>
      <c r="BV35" s="29"/>
      <c r="BW35" s="29"/>
      <c r="BX35" s="29"/>
      <c r="BY35" s="29"/>
      <c r="BZ35" s="29"/>
      <c r="CA35" s="29"/>
      <c r="CB35" s="29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27"/>
    </row>
    <row r="36" spans="2:116" s="26" customFormat="1" ht="18" customHeight="1" thickBot="1">
      <c r="B36" s="304"/>
      <c r="C36" s="305"/>
      <c r="D36" s="305"/>
      <c r="E36" s="305"/>
      <c r="F36" s="305"/>
      <c r="G36" s="305"/>
      <c r="H36" s="305"/>
      <c r="I36" s="305"/>
      <c r="J36" s="305"/>
      <c r="K36" s="305"/>
      <c r="L36" s="305"/>
      <c r="M36" s="305"/>
      <c r="N36" s="305"/>
      <c r="O36" s="305"/>
      <c r="P36" s="305"/>
      <c r="Q36" s="305"/>
      <c r="R36" s="305"/>
      <c r="S36" s="305"/>
      <c r="T36" s="305"/>
      <c r="U36" s="305"/>
      <c r="V36" s="305"/>
      <c r="W36" s="305"/>
      <c r="X36" s="305"/>
      <c r="Y36" s="305"/>
      <c r="Z36" s="305"/>
      <c r="AA36" s="305"/>
      <c r="AB36" s="305"/>
      <c r="AC36" s="305"/>
      <c r="AD36" s="305"/>
      <c r="AE36" s="305"/>
      <c r="AF36" s="305"/>
      <c r="AG36" s="305"/>
      <c r="AH36" s="305"/>
      <c r="AI36" s="305"/>
      <c r="AJ36" s="305"/>
      <c r="AK36" s="305"/>
      <c r="AL36" s="305"/>
      <c r="AM36" s="305"/>
      <c r="AN36" s="305"/>
      <c r="AO36" s="305"/>
      <c r="AP36" s="305"/>
      <c r="AQ36" s="305"/>
      <c r="AR36" s="305"/>
      <c r="AS36" s="305"/>
      <c r="AT36" s="305"/>
      <c r="AU36" s="305"/>
      <c r="AV36" s="305"/>
      <c r="AW36" s="305"/>
      <c r="AX36" s="305"/>
      <c r="AY36" s="305"/>
      <c r="AZ36" s="305"/>
      <c r="BA36" s="305"/>
      <c r="BB36" s="305"/>
      <c r="BC36" s="306"/>
      <c r="BD36" s="138"/>
      <c r="BE36" s="28"/>
      <c r="BF36" s="81"/>
      <c r="BG36" s="81"/>
      <c r="BH36" s="81"/>
      <c r="BI36" s="28"/>
      <c r="BJ36" s="28"/>
      <c r="BK36" s="86"/>
      <c r="BL36" s="86"/>
      <c r="BM36" s="31"/>
      <c r="BN36" s="31"/>
      <c r="BO36" s="31"/>
      <c r="BP36" s="31"/>
      <c r="BQ36" s="31"/>
      <c r="BR36" s="31"/>
      <c r="BS36" s="83"/>
      <c r="BT36" s="28"/>
      <c r="BU36" s="28"/>
      <c r="BV36" s="29"/>
      <c r="BW36" s="29"/>
      <c r="BX36" s="29"/>
      <c r="BY36" s="29"/>
      <c r="BZ36" s="29"/>
      <c r="CA36" s="29"/>
      <c r="CB36" s="29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27"/>
    </row>
    <row r="37" spans="2:116" s="26" customFormat="1" ht="18" customHeight="1" thickBot="1">
      <c r="B37" s="310">
        <v>8</v>
      </c>
      <c r="C37" s="311"/>
      <c r="D37" s="286">
        <v>6</v>
      </c>
      <c r="E37" s="287"/>
      <c r="F37" s="287"/>
      <c r="G37" s="287"/>
      <c r="H37" s="287"/>
      <c r="I37" s="288"/>
      <c r="J37" s="291">
        <v>0.6354166666666666</v>
      </c>
      <c r="K37" s="291"/>
      <c r="L37" s="291"/>
      <c r="M37" s="291"/>
      <c r="N37" s="292"/>
      <c r="O37" s="293" t="str">
        <f>O16</f>
        <v>RW Oberhausen</v>
      </c>
      <c r="P37" s="289"/>
      <c r="Q37" s="289"/>
      <c r="R37" s="289"/>
      <c r="S37" s="289"/>
      <c r="T37" s="289"/>
      <c r="U37" s="289"/>
      <c r="V37" s="289"/>
      <c r="W37" s="289"/>
      <c r="X37" s="289"/>
      <c r="Y37" s="289"/>
      <c r="Z37" s="289"/>
      <c r="AA37" s="289"/>
      <c r="AB37" s="289"/>
      <c r="AC37" s="289"/>
      <c r="AD37" s="289"/>
      <c r="AE37" s="59" t="s">
        <v>11</v>
      </c>
      <c r="AF37" s="289" t="str">
        <f>O18</f>
        <v>SCE Gütersloh</v>
      </c>
      <c r="AG37" s="289"/>
      <c r="AH37" s="289"/>
      <c r="AI37" s="289"/>
      <c r="AJ37" s="289"/>
      <c r="AK37" s="289"/>
      <c r="AL37" s="289"/>
      <c r="AM37" s="289"/>
      <c r="AN37" s="289"/>
      <c r="AO37" s="289"/>
      <c r="AP37" s="289"/>
      <c r="AQ37" s="289"/>
      <c r="AR37" s="289"/>
      <c r="AS37" s="289"/>
      <c r="AT37" s="289"/>
      <c r="AU37" s="289"/>
      <c r="AV37" s="290"/>
      <c r="AW37" s="301">
        <v>2</v>
      </c>
      <c r="AX37" s="302"/>
      <c r="AY37" s="59" t="s">
        <v>12</v>
      </c>
      <c r="AZ37" s="302">
        <v>1</v>
      </c>
      <c r="BA37" s="308"/>
      <c r="BB37" s="301"/>
      <c r="BC37" s="307"/>
      <c r="BD37" s="138"/>
      <c r="BE37" s="28"/>
      <c r="BF37" s="81">
        <f>IF(ISBLANK(AW37),"0",IF(AW37&gt;AZ37,3,IF(AW37=AZ37,1,0)))</f>
        <v>3</v>
      </c>
      <c r="BG37" s="81" t="s">
        <v>12</v>
      </c>
      <c r="BH37" s="81">
        <f>IF(ISBLANK(AZ37),"0",IF(AZ37&gt;AW37,3,IF(AZ37=AW37,1,0)))</f>
        <v>0</v>
      </c>
      <c r="BI37" s="28"/>
      <c r="BJ37" s="28"/>
      <c r="BK37" s="86"/>
      <c r="BL37" s="86"/>
      <c r="BM37" s="31"/>
      <c r="BN37" s="31"/>
      <c r="BO37" s="31"/>
      <c r="BP37" s="31"/>
      <c r="BQ37" s="31"/>
      <c r="BR37" s="31"/>
      <c r="BS37" s="83"/>
      <c r="BT37" s="28"/>
      <c r="BU37" s="28"/>
      <c r="BV37" s="29"/>
      <c r="BW37" s="29"/>
      <c r="BX37" s="29"/>
      <c r="BY37" s="29"/>
      <c r="BZ37" s="29"/>
      <c r="CA37" s="29"/>
      <c r="CB37" s="29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27"/>
    </row>
    <row r="38" spans="2:116" s="26" customFormat="1" ht="18" customHeight="1" thickBot="1">
      <c r="B38" s="304"/>
      <c r="C38" s="305"/>
      <c r="D38" s="305"/>
      <c r="E38" s="305"/>
      <c r="F38" s="305"/>
      <c r="G38" s="305"/>
      <c r="H38" s="305"/>
      <c r="I38" s="305"/>
      <c r="J38" s="305"/>
      <c r="K38" s="305"/>
      <c r="L38" s="305"/>
      <c r="M38" s="305"/>
      <c r="N38" s="305"/>
      <c r="O38" s="305"/>
      <c r="P38" s="305"/>
      <c r="Q38" s="305"/>
      <c r="R38" s="305"/>
      <c r="S38" s="305"/>
      <c r="T38" s="305"/>
      <c r="U38" s="305"/>
      <c r="V38" s="305"/>
      <c r="W38" s="305"/>
      <c r="X38" s="305"/>
      <c r="Y38" s="305"/>
      <c r="Z38" s="305"/>
      <c r="AA38" s="305"/>
      <c r="AB38" s="305"/>
      <c r="AC38" s="305"/>
      <c r="AD38" s="305"/>
      <c r="AE38" s="305"/>
      <c r="AF38" s="305"/>
      <c r="AG38" s="305"/>
      <c r="AH38" s="305"/>
      <c r="AI38" s="305"/>
      <c r="AJ38" s="305"/>
      <c r="AK38" s="305"/>
      <c r="AL38" s="305"/>
      <c r="AM38" s="305"/>
      <c r="AN38" s="305"/>
      <c r="AO38" s="305"/>
      <c r="AP38" s="305"/>
      <c r="AQ38" s="305"/>
      <c r="AR38" s="305"/>
      <c r="AS38" s="305"/>
      <c r="AT38" s="305"/>
      <c r="AU38" s="305"/>
      <c r="AV38" s="305"/>
      <c r="AW38" s="305"/>
      <c r="AX38" s="305"/>
      <c r="AY38" s="305"/>
      <c r="AZ38" s="305"/>
      <c r="BA38" s="305"/>
      <c r="BB38" s="305"/>
      <c r="BC38" s="306"/>
      <c r="BD38" s="138"/>
      <c r="BE38" s="28"/>
      <c r="BF38" s="81"/>
      <c r="BG38" s="81"/>
      <c r="BH38" s="81"/>
      <c r="BI38" s="28"/>
      <c r="BJ38" s="28"/>
      <c r="BK38" s="86"/>
      <c r="BL38" s="86"/>
      <c r="BM38" s="31"/>
      <c r="BN38" s="31"/>
      <c r="BO38" s="31"/>
      <c r="BP38" s="31"/>
      <c r="BQ38" s="31"/>
      <c r="BR38" s="31"/>
      <c r="BS38" s="83"/>
      <c r="BT38" s="28"/>
      <c r="BU38" s="28"/>
      <c r="BV38" s="29"/>
      <c r="BW38" s="29"/>
      <c r="BX38" s="29"/>
      <c r="BY38" s="29"/>
      <c r="BZ38" s="29"/>
      <c r="CA38" s="29"/>
      <c r="CB38" s="29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27"/>
    </row>
    <row r="39" spans="2:116" s="26" customFormat="1" ht="18" customHeight="1" thickBot="1">
      <c r="B39" s="310">
        <v>9</v>
      </c>
      <c r="C39" s="311"/>
      <c r="D39" s="286">
        <v>5</v>
      </c>
      <c r="E39" s="287"/>
      <c r="F39" s="287"/>
      <c r="G39" s="287"/>
      <c r="H39" s="287"/>
      <c r="I39" s="288"/>
      <c r="J39" s="291">
        <v>0.65625</v>
      </c>
      <c r="K39" s="291"/>
      <c r="L39" s="291"/>
      <c r="M39" s="291"/>
      <c r="N39" s="292"/>
      <c r="O39" s="293" t="s">
        <v>172</v>
      </c>
      <c r="P39" s="289"/>
      <c r="Q39" s="289"/>
      <c r="R39" s="289"/>
      <c r="S39" s="289"/>
      <c r="T39" s="289"/>
      <c r="U39" s="289"/>
      <c r="V39" s="289"/>
      <c r="W39" s="289"/>
      <c r="X39" s="289"/>
      <c r="Y39" s="289"/>
      <c r="Z39" s="289"/>
      <c r="AA39" s="289"/>
      <c r="AB39" s="289"/>
      <c r="AC39" s="289"/>
      <c r="AD39" s="289"/>
      <c r="AE39" s="59" t="s">
        <v>11</v>
      </c>
      <c r="AF39" s="289" t="str">
        <f>O14</f>
        <v>Korona Kielce (PL)</v>
      </c>
      <c r="AG39" s="289"/>
      <c r="AH39" s="289"/>
      <c r="AI39" s="289"/>
      <c r="AJ39" s="289"/>
      <c r="AK39" s="289"/>
      <c r="AL39" s="289"/>
      <c r="AM39" s="289"/>
      <c r="AN39" s="289"/>
      <c r="AO39" s="289"/>
      <c r="AP39" s="289"/>
      <c r="AQ39" s="289"/>
      <c r="AR39" s="289"/>
      <c r="AS39" s="289"/>
      <c r="AT39" s="289"/>
      <c r="AU39" s="289"/>
      <c r="AV39" s="290"/>
      <c r="AW39" s="301">
        <v>0</v>
      </c>
      <c r="AX39" s="302"/>
      <c r="AY39" s="59" t="s">
        <v>12</v>
      </c>
      <c r="AZ39" s="302">
        <v>9</v>
      </c>
      <c r="BA39" s="308"/>
      <c r="BB39" s="301"/>
      <c r="BC39" s="307"/>
      <c r="BD39" s="138"/>
      <c r="BE39" s="28"/>
      <c r="BF39" s="81">
        <f>IF(ISBLANK(AW39),"0",IF(AW39&gt;AZ39,3,IF(AW39=AZ39,1,0)))</f>
        <v>0</v>
      </c>
      <c r="BG39" s="81" t="s">
        <v>12</v>
      </c>
      <c r="BH39" s="81">
        <f>IF(ISBLANK(AZ39),"0",IF(AZ39&gt;AW39,3,IF(AZ39=AW39,1,0)))</f>
        <v>3</v>
      </c>
      <c r="BI39" s="28"/>
      <c r="BJ39" s="28"/>
      <c r="BK39" s="86"/>
      <c r="BL39" s="86"/>
      <c r="BM39" s="31"/>
      <c r="BN39" s="31"/>
      <c r="BO39" s="31"/>
      <c r="BP39" s="31"/>
      <c r="BQ39" s="31"/>
      <c r="BR39" s="31"/>
      <c r="BS39" s="83"/>
      <c r="BT39" s="28"/>
      <c r="BU39" s="28"/>
      <c r="BV39" s="29"/>
      <c r="BW39" s="29"/>
      <c r="BX39" s="29"/>
      <c r="BY39" s="29"/>
      <c r="BZ39" s="29"/>
      <c r="CA39" s="29"/>
      <c r="CB39" s="29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27"/>
    </row>
    <row r="40" spans="2:116" s="26" customFormat="1" ht="18" customHeight="1" thickBot="1">
      <c r="B40" s="304"/>
      <c r="C40" s="305"/>
      <c r="D40" s="305"/>
      <c r="E40" s="305"/>
      <c r="F40" s="305"/>
      <c r="G40" s="305"/>
      <c r="H40" s="305"/>
      <c r="I40" s="305"/>
      <c r="J40" s="305"/>
      <c r="K40" s="305"/>
      <c r="L40" s="305"/>
      <c r="M40" s="305"/>
      <c r="N40" s="305"/>
      <c r="O40" s="305"/>
      <c r="P40" s="305"/>
      <c r="Q40" s="305"/>
      <c r="R40" s="305"/>
      <c r="S40" s="305"/>
      <c r="T40" s="305"/>
      <c r="U40" s="305"/>
      <c r="V40" s="305"/>
      <c r="W40" s="305"/>
      <c r="X40" s="305"/>
      <c r="Y40" s="305"/>
      <c r="Z40" s="305"/>
      <c r="AA40" s="305"/>
      <c r="AB40" s="305"/>
      <c r="AC40" s="305"/>
      <c r="AD40" s="305"/>
      <c r="AE40" s="305"/>
      <c r="AF40" s="305"/>
      <c r="AG40" s="305"/>
      <c r="AH40" s="305"/>
      <c r="AI40" s="305"/>
      <c r="AJ40" s="305"/>
      <c r="AK40" s="305"/>
      <c r="AL40" s="305"/>
      <c r="AM40" s="305"/>
      <c r="AN40" s="305"/>
      <c r="AO40" s="305"/>
      <c r="AP40" s="305"/>
      <c r="AQ40" s="305"/>
      <c r="AR40" s="305"/>
      <c r="AS40" s="305"/>
      <c r="AT40" s="305"/>
      <c r="AU40" s="305"/>
      <c r="AV40" s="305"/>
      <c r="AW40" s="305"/>
      <c r="AX40" s="305"/>
      <c r="AY40" s="305"/>
      <c r="AZ40" s="305"/>
      <c r="BA40" s="305"/>
      <c r="BB40" s="305"/>
      <c r="BC40" s="306"/>
      <c r="BD40" s="138"/>
      <c r="BE40" s="28"/>
      <c r="BF40" s="81"/>
      <c r="BG40" s="81"/>
      <c r="BH40" s="81"/>
      <c r="BI40" s="28"/>
      <c r="BJ40" s="28"/>
      <c r="BK40" s="86"/>
      <c r="BL40" s="86"/>
      <c r="BM40" s="31"/>
      <c r="BN40" s="31"/>
      <c r="BO40" s="31"/>
      <c r="BP40" s="31"/>
      <c r="BQ40" s="31"/>
      <c r="BR40" s="31"/>
      <c r="BS40" s="83"/>
      <c r="BT40" s="28"/>
      <c r="BU40" s="28"/>
      <c r="BV40" s="29"/>
      <c r="BW40" s="29"/>
      <c r="BX40" s="29"/>
      <c r="BY40" s="29"/>
      <c r="BZ40" s="29"/>
      <c r="CA40" s="29"/>
      <c r="CB40" s="29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27"/>
    </row>
    <row r="41" spans="2:116" s="26" customFormat="1" ht="18" customHeight="1" thickBot="1">
      <c r="B41" s="310">
        <v>10</v>
      </c>
      <c r="C41" s="311"/>
      <c r="D41" s="286">
        <v>6</v>
      </c>
      <c r="E41" s="287"/>
      <c r="F41" s="287"/>
      <c r="G41" s="287"/>
      <c r="H41" s="287"/>
      <c r="I41" s="288"/>
      <c r="J41" s="291">
        <v>0.65625</v>
      </c>
      <c r="K41" s="291"/>
      <c r="L41" s="291"/>
      <c r="M41" s="291"/>
      <c r="N41" s="292"/>
      <c r="O41" s="293" t="str">
        <f>O18</f>
        <v>SCE Gütersloh</v>
      </c>
      <c r="P41" s="289"/>
      <c r="Q41" s="289"/>
      <c r="R41" s="289"/>
      <c r="S41" s="289"/>
      <c r="T41" s="289"/>
      <c r="U41" s="289"/>
      <c r="V41" s="289"/>
      <c r="W41" s="289"/>
      <c r="X41" s="289"/>
      <c r="Y41" s="289"/>
      <c r="Z41" s="289"/>
      <c r="AA41" s="289"/>
      <c r="AB41" s="289"/>
      <c r="AC41" s="289"/>
      <c r="AD41" s="289"/>
      <c r="AE41" s="59" t="s">
        <v>11</v>
      </c>
      <c r="AF41" s="289" t="str">
        <f>O15</f>
        <v>SC Fortuna Köln</v>
      </c>
      <c r="AG41" s="289"/>
      <c r="AH41" s="289"/>
      <c r="AI41" s="289"/>
      <c r="AJ41" s="289"/>
      <c r="AK41" s="289"/>
      <c r="AL41" s="289"/>
      <c r="AM41" s="289"/>
      <c r="AN41" s="289"/>
      <c r="AO41" s="289"/>
      <c r="AP41" s="289"/>
      <c r="AQ41" s="289"/>
      <c r="AR41" s="289"/>
      <c r="AS41" s="289"/>
      <c r="AT41" s="289"/>
      <c r="AU41" s="289"/>
      <c r="AV41" s="290"/>
      <c r="AW41" s="301">
        <v>0</v>
      </c>
      <c r="AX41" s="302"/>
      <c r="AY41" s="59" t="s">
        <v>12</v>
      </c>
      <c r="AZ41" s="302">
        <v>3</v>
      </c>
      <c r="BA41" s="308"/>
      <c r="BB41" s="301"/>
      <c r="BC41" s="307"/>
      <c r="BD41" s="138"/>
      <c r="BE41" s="28"/>
      <c r="BF41" s="81">
        <f>IF(ISBLANK(AW41),"0",IF(AW41&gt;AZ41,3,IF(AW41=AZ41,1,0)))</f>
        <v>0</v>
      </c>
      <c r="BG41" s="81" t="s">
        <v>12</v>
      </c>
      <c r="BH41" s="81">
        <f>IF(ISBLANK(AZ41),"0",IF(AZ41&gt;AW41,3,IF(AZ41=AW41,1,0)))</f>
        <v>3</v>
      </c>
      <c r="BI41" s="28"/>
      <c r="BJ41" s="28"/>
      <c r="BK41" s="86"/>
      <c r="BL41" s="86"/>
      <c r="BM41" s="31"/>
      <c r="BN41" s="31"/>
      <c r="BO41" s="31"/>
      <c r="BP41" s="31"/>
      <c r="BQ41" s="31"/>
      <c r="BR41" s="31"/>
      <c r="BS41" s="83"/>
      <c r="BT41" s="28"/>
      <c r="BU41" s="28"/>
      <c r="BV41" s="29"/>
      <c r="BW41" s="29"/>
      <c r="BX41" s="29"/>
      <c r="BY41" s="29"/>
      <c r="BZ41" s="29"/>
      <c r="CA41" s="29"/>
      <c r="CB41" s="29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27"/>
    </row>
    <row r="43" ht="12.75">
      <c r="B43" s="37" t="s">
        <v>36</v>
      </c>
    </row>
    <row r="44" ht="6" customHeight="1"/>
    <row r="45" spans="27:115" s="40" customFormat="1" ht="13.5" customHeight="1" thickBot="1">
      <c r="AA45" s="41"/>
      <c r="AB45" s="41"/>
      <c r="AC45" s="41"/>
      <c r="AD45" s="41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 s="42"/>
      <c r="BE45" s="131"/>
      <c r="BF45" s="131"/>
      <c r="BG45" s="131"/>
      <c r="BH45" s="131"/>
      <c r="BI45" s="131"/>
      <c r="BJ45" s="131"/>
      <c r="BK45" s="131"/>
      <c r="BL45" s="131"/>
      <c r="BM45" s="131"/>
      <c r="BN45" s="131"/>
      <c r="BO45" s="131"/>
      <c r="BP45" s="131"/>
      <c r="BQ45" s="131"/>
      <c r="BR45" s="131"/>
      <c r="BS45" s="131"/>
      <c r="BT45" s="131"/>
      <c r="BU45" s="131"/>
      <c r="BV45" s="132"/>
      <c r="BW45" s="132"/>
      <c r="BX45" s="132"/>
      <c r="BY45" s="132"/>
      <c r="BZ45" s="132"/>
      <c r="CA45" s="132"/>
      <c r="CB45" s="13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</row>
    <row r="46" spans="6:115" s="13" customFormat="1" ht="16.5" thickBot="1">
      <c r="F46" s="295" t="s">
        <v>17</v>
      </c>
      <c r="G46" s="296"/>
      <c r="H46" s="296"/>
      <c r="I46" s="296"/>
      <c r="J46" s="296"/>
      <c r="K46" s="296"/>
      <c r="L46" s="296"/>
      <c r="M46" s="296"/>
      <c r="N46" s="296"/>
      <c r="O46" s="296"/>
      <c r="P46" s="296"/>
      <c r="Q46" s="296"/>
      <c r="R46" s="296"/>
      <c r="S46" s="296"/>
      <c r="T46" s="296"/>
      <c r="U46" s="296"/>
      <c r="V46" s="296"/>
      <c r="W46" s="296"/>
      <c r="X46" s="296"/>
      <c r="Y46" s="296"/>
      <c r="Z46" s="296"/>
      <c r="AA46" s="296"/>
      <c r="AB46" s="296"/>
      <c r="AC46" s="296"/>
      <c r="AD46" s="296"/>
      <c r="AE46" s="296"/>
      <c r="AF46" s="296"/>
      <c r="AG46" s="297"/>
      <c r="AH46" s="309" t="s">
        <v>18</v>
      </c>
      <c r="AI46" s="296"/>
      <c r="AJ46" s="296"/>
      <c r="AK46" s="309" t="s">
        <v>13</v>
      </c>
      <c r="AL46" s="296"/>
      <c r="AM46" s="296"/>
      <c r="AN46" s="309" t="s">
        <v>14</v>
      </c>
      <c r="AO46" s="296"/>
      <c r="AP46" s="296"/>
      <c r="AQ46" s="296"/>
      <c r="AR46" s="296"/>
      <c r="AS46" s="296"/>
      <c r="AT46" s="297"/>
      <c r="AU46" s="296" t="s">
        <v>15</v>
      </c>
      <c r="AV46" s="296"/>
      <c r="AW46" s="303"/>
      <c r="BD46" s="35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5"/>
      <c r="BW46" s="15"/>
      <c r="BX46" s="15"/>
      <c r="BY46" s="15"/>
      <c r="BZ46" s="15"/>
      <c r="CA46" s="15"/>
      <c r="CB46" s="1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</row>
    <row r="47" spans="6:115" s="13" customFormat="1" ht="19.5" customHeight="1">
      <c r="F47" s="333" t="s">
        <v>0</v>
      </c>
      <c r="G47" s="299"/>
      <c r="H47" s="334" t="str">
        <f>(IF(ISBLANK($AZ$23),"",BU23))</f>
        <v>RW Oberhausen</v>
      </c>
      <c r="I47" s="334"/>
      <c r="J47" s="334"/>
      <c r="K47" s="334"/>
      <c r="L47" s="334"/>
      <c r="M47" s="334"/>
      <c r="N47" s="334"/>
      <c r="O47" s="334"/>
      <c r="P47" s="334"/>
      <c r="Q47" s="334"/>
      <c r="R47" s="334"/>
      <c r="S47" s="334"/>
      <c r="T47" s="334"/>
      <c r="U47" s="334"/>
      <c r="V47" s="334"/>
      <c r="W47" s="334"/>
      <c r="X47" s="334"/>
      <c r="Y47" s="334"/>
      <c r="Z47" s="334"/>
      <c r="AA47" s="334"/>
      <c r="AB47" s="334"/>
      <c r="AC47" s="334"/>
      <c r="AD47" s="334"/>
      <c r="AE47" s="334"/>
      <c r="AF47" s="334"/>
      <c r="AG47" s="335"/>
      <c r="AH47" s="298">
        <f>(IF(ISBLANK($AZ$23),"",BN23))</f>
        <v>4</v>
      </c>
      <c r="AI47" s="299"/>
      <c r="AJ47" s="300"/>
      <c r="AK47" s="299">
        <f>(IF(ISBLANK($AZ$23),"",BO23))</f>
        <v>12</v>
      </c>
      <c r="AL47" s="299"/>
      <c r="AM47" s="299"/>
      <c r="AN47" s="298">
        <f>(IF(ISBLANK($AZ$23),"",BP23))</f>
        <v>8</v>
      </c>
      <c r="AO47" s="299"/>
      <c r="AP47" s="299"/>
      <c r="AQ47" s="61" t="s">
        <v>12</v>
      </c>
      <c r="AR47" s="299">
        <f>(IF(ISBLANK($AZ$23),"",BR23))</f>
        <v>2</v>
      </c>
      <c r="AS47" s="299"/>
      <c r="AT47" s="299"/>
      <c r="AU47" s="319">
        <f>(IF(ISBLANK($AZ$23),"",BS23))</f>
        <v>6</v>
      </c>
      <c r="AV47" s="320"/>
      <c r="AW47" s="321"/>
      <c r="BD47" s="35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5"/>
      <c r="BW47" s="15"/>
      <c r="BX47" s="15"/>
      <c r="BY47" s="15"/>
      <c r="BZ47" s="15"/>
      <c r="CA47" s="15"/>
      <c r="CB47" s="1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</row>
    <row r="48" spans="6:115" s="13" customFormat="1" ht="19.5" customHeight="1" thickBot="1">
      <c r="F48" s="250" t="s">
        <v>1</v>
      </c>
      <c r="G48" s="248"/>
      <c r="H48" s="336" t="str">
        <f>(IF(ISBLANK($AZ$23),"",BU24))</f>
        <v>Korona Kielce (PL)</v>
      </c>
      <c r="I48" s="336"/>
      <c r="J48" s="336"/>
      <c r="K48" s="336"/>
      <c r="L48" s="336"/>
      <c r="M48" s="336"/>
      <c r="N48" s="336"/>
      <c r="O48" s="336"/>
      <c r="P48" s="336"/>
      <c r="Q48" s="336"/>
      <c r="R48" s="336"/>
      <c r="S48" s="336"/>
      <c r="T48" s="336"/>
      <c r="U48" s="336"/>
      <c r="V48" s="336"/>
      <c r="W48" s="336"/>
      <c r="X48" s="336"/>
      <c r="Y48" s="336"/>
      <c r="Z48" s="336"/>
      <c r="AA48" s="336"/>
      <c r="AB48" s="336"/>
      <c r="AC48" s="336"/>
      <c r="AD48" s="336"/>
      <c r="AE48" s="336"/>
      <c r="AF48" s="336"/>
      <c r="AG48" s="337"/>
      <c r="AH48" s="322">
        <f>(IF(ISBLANK($AZ$23),"",BN24))</f>
        <v>4</v>
      </c>
      <c r="AI48" s="323"/>
      <c r="AJ48" s="341"/>
      <c r="AK48" s="323">
        <f>(IF(ISBLANK($AZ$23),"",BO24))</f>
        <v>7</v>
      </c>
      <c r="AL48" s="323"/>
      <c r="AM48" s="323"/>
      <c r="AN48" s="322">
        <f>(IF(ISBLANK($AZ$23),"",BP24))</f>
        <v>13</v>
      </c>
      <c r="AO48" s="323"/>
      <c r="AP48" s="323"/>
      <c r="AQ48" s="97" t="s">
        <v>12</v>
      </c>
      <c r="AR48" s="323">
        <f>(IF(ISBLANK($AZ$23),"",BR24))</f>
        <v>2</v>
      </c>
      <c r="AS48" s="323"/>
      <c r="AT48" s="323"/>
      <c r="AU48" s="324">
        <f>(IF(ISBLANK($AZ$23),"",BS24))</f>
        <v>11</v>
      </c>
      <c r="AV48" s="325"/>
      <c r="AW48" s="326"/>
      <c r="BD48" s="35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5"/>
      <c r="BW48" s="15"/>
      <c r="BX48" s="15"/>
      <c r="BY48" s="15"/>
      <c r="BZ48" s="15"/>
      <c r="CA48" s="15"/>
      <c r="CB48" s="1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</row>
    <row r="49" spans="6:115" s="13" customFormat="1" ht="19.5" customHeight="1">
      <c r="F49" s="333" t="s">
        <v>2</v>
      </c>
      <c r="G49" s="299"/>
      <c r="H49" s="334" t="str">
        <f>(IF(ISBLANK($AZ$23),"",BU25))</f>
        <v>SC Fortuna Köln</v>
      </c>
      <c r="I49" s="334"/>
      <c r="J49" s="334"/>
      <c r="K49" s="334"/>
      <c r="L49" s="334"/>
      <c r="M49" s="334"/>
      <c r="N49" s="334"/>
      <c r="O49" s="334"/>
      <c r="P49" s="334"/>
      <c r="Q49" s="334"/>
      <c r="R49" s="334"/>
      <c r="S49" s="334"/>
      <c r="T49" s="334"/>
      <c r="U49" s="334"/>
      <c r="V49" s="334"/>
      <c r="W49" s="334"/>
      <c r="X49" s="334"/>
      <c r="Y49" s="334"/>
      <c r="Z49" s="334"/>
      <c r="AA49" s="334"/>
      <c r="AB49" s="334"/>
      <c r="AC49" s="334"/>
      <c r="AD49" s="334"/>
      <c r="AE49" s="334"/>
      <c r="AF49" s="334"/>
      <c r="AG49" s="335"/>
      <c r="AH49" s="298">
        <f>(IF(ISBLANK($AZ$23),"",BN25))</f>
        <v>4</v>
      </c>
      <c r="AI49" s="299"/>
      <c r="AJ49" s="300"/>
      <c r="AK49" s="299">
        <f>(IF(ISBLANK($AZ$23),"",BO25))</f>
        <v>7</v>
      </c>
      <c r="AL49" s="299"/>
      <c r="AM49" s="299"/>
      <c r="AN49" s="298">
        <f>(IF(ISBLANK($AZ$23),"",BP25))</f>
        <v>10</v>
      </c>
      <c r="AO49" s="299"/>
      <c r="AP49" s="299"/>
      <c r="AQ49" s="61" t="s">
        <v>12</v>
      </c>
      <c r="AR49" s="299">
        <f>(IF(ISBLANK($AZ$23),"",BR25))</f>
        <v>1</v>
      </c>
      <c r="AS49" s="299"/>
      <c r="AT49" s="299"/>
      <c r="AU49" s="319">
        <f>(IF(ISBLANK($AZ$23),"",BS25))</f>
        <v>9</v>
      </c>
      <c r="AV49" s="320"/>
      <c r="AW49" s="321"/>
      <c r="BD49" s="35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5"/>
      <c r="BW49" s="15"/>
      <c r="BX49" s="15"/>
      <c r="BY49" s="15"/>
      <c r="BZ49" s="15"/>
      <c r="CA49" s="15"/>
      <c r="CB49" s="1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</row>
    <row r="50" spans="6:115" s="13" customFormat="1" ht="19.5" customHeight="1">
      <c r="F50" s="346" t="s">
        <v>3</v>
      </c>
      <c r="G50" s="294"/>
      <c r="H50" s="347" t="str">
        <f>(IF(ISBLANK($AZ$23),"",BU26))</f>
        <v>SCE Gütersloh</v>
      </c>
      <c r="I50" s="347"/>
      <c r="J50" s="347"/>
      <c r="K50" s="347"/>
      <c r="L50" s="347"/>
      <c r="M50" s="347"/>
      <c r="N50" s="347"/>
      <c r="O50" s="347"/>
      <c r="P50" s="347"/>
      <c r="Q50" s="347"/>
      <c r="R50" s="347"/>
      <c r="S50" s="347"/>
      <c r="T50" s="347"/>
      <c r="U50" s="347"/>
      <c r="V50" s="347"/>
      <c r="W50" s="347"/>
      <c r="X50" s="347"/>
      <c r="Y50" s="347"/>
      <c r="Z50" s="347"/>
      <c r="AA50" s="347"/>
      <c r="AB50" s="347"/>
      <c r="AC50" s="347"/>
      <c r="AD50" s="347"/>
      <c r="AE50" s="347"/>
      <c r="AF50" s="347"/>
      <c r="AG50" s="348"/>
      <c r="AH50" s="339">
        <f>(IF(ISBLANK($AZ$23),"",BN26))</f>
        <v>4</v>
      </c>
      <c r="AI50" s="294"/>
      <c r="AJ50" s="343"/>
      <c r="AK50" s="294">
        <f>(IF(ISBLANK($AZ$23),"",BO26))</f>
        <v>3</v>
      </c>
      <c r="AL50" s="294"/>
      <c r="AM50" s="294"/>
      <c r="AN50" s="339">
        <f>(IF(ISBLANK($AZ$23),"",BP26))</f>
        <v>5</v>
      </c>
      <c r="AO50" s="294"/>
      <c r="AP50" s="294"/>
      <c r="AQ50" s="62" t="s">
        <v>12</v>
      </c>
      <c r="AR50" s="294">
        <f>(IF(ISBLANK($AZ$23),"",BR26))</f>
        <v>8</v>
      </c>
      <c r="AS50" s="294"/>
      <c r="AT50" s="294"/>
      <c r="AU50" s="330">
        <f>(IF(ISBLANK($AZ$23),"",BS26))</f>
        <v>-3</v>
      </c>
      <c r="AV50" s="331"/>
      <c r="AW50" s="332"/>
      <c r="BD50" s="35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5"/>
      <c r="BW50" s="15"/>
      <c r="BX50" s="15"/>
      <c r="BY50" s="15"/>
      <c r="BZ50" s="15"/>
      <c r="CA50" s="15"/>
      <c r="CB50" s="1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</row>
    <row r="51" spans="6:115" s="13" customFormat="1" ht="19.5" customHeight="1" thickBot="1">
      <c r="F51" s="264" t="s">
        <v>4</v>
      </c>
      <c r="G51" s="265"/>
      <c r="H51" s="344" t="str">
        <f>(IF(ISBLANK($AZ$23),"",BU27))</f>
        <v>BW Dedinghausen</v>
      </c>
      <c r="I51" s="344"/>
      <c r="J51" s="344"/>
      <c r="K51" s="344"/>
      <c r="L51" s="344"/>
      <c r="M51" s="344"/>
      <c r="N51" s="344"/>
      <c r="O51" s="344"/>
      <c r="P51" s="344"/>
      <c r="Q51" s="344"/>
      <c r="R51" s="344"/>
      <c r="S51" s="344"/>
      <c r="T51" s="344"/>
      <c r="U51" s="344"/>
      <c r="V51" s="344"/>
      <c r="W51" s="344"/>
      <c r="X51" s="344"/>
      <c r="Y51" s="344"/>
      <c r="Z51" s="344"/>
      <c r="AA51" s="344"/>
      <c r="AB51" s="344"/>
      <c r="AC51" s="344"/>
      <c r="AD51" s="344"/>
      <c r="AE51" s="344"/>
      <c r="AF51" s="344"/>
      <c r="AG51" s="345"/>
      <c r="AH51" s="338">
        <f>(IF(ISBLANK($AZ$23),"",BN27))</f>
        <v>4</v>
      </c>
      <c r="AI51" s="265"/>
      <c r="AJ51" s="340"/>
      <c r="AK51" s="265">
        <f>(IF(ISBLANK($AZ$23),"",BO27))</f>
        <v>0</v>
      </c>
      <c r="AL51" s="265"/>
      <c r="AM51" s="265"/>
      <c r="AN51" s="338">
        <f>(IF(ISBLANK($AZ$23),"",BP27))</f>
        <v>0</v>
      </c>
      <c r="AO51" s="265"/>
      <c r="AP51" s="265"/>
      <c r="AQ51" s="63" t="s">
        <v>12</v>
      </c>
      <c r="AR51" s="265">
        <f>(IF(ISBLANK($AZ$23),"",BR27))</f>
        <v>23</v>
      </c>
      <c r="AS51" s="265"/>
      <c r="AT51" s="265"/>
      <c r="AU51" s="327">
        <f>(IF(ISBLANK($AZ$23),"",BS27))</f>
        <v>-23</v>
      </c>
      <c r="AV51" s="328"/>
      <c r="AW51" s="329"/>
      <c r="BD51" s="35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5"/>
      <c r="BW51" s="15"/>
      <c r="BX51" s="15"/>
      <c r="BY51" s="15"/>
      <c r="BZ51" s="15"/>
      <c r="CA51" s="15"/>
      <c r="CB51" s="1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</row>
  </sheetData>
  <sheetProtection/>
  <mergeCells count="148">
    <mergeCell ref="B5:BC5"/>
    <mergeCell ref="M16:N16"/>
    <mergeCell ref="O33:AD33"/>
    <mergeCell ref="B2:BC4"/>
    <mergeCell ref="O18:AS18"/>
    <mergeCell ref="M17:N17"/>
    <mergeCell ref="O17:AS17"/>
    <mergeCell ref="M18:N18"/>
    <mergeCell ref="M13:AS13"/>
    <mergeCell ref="M14:N14"/>
    <mergeCell ref="O14:AS14"/>
    <mergeCell ref="D39:I39"/>
    <mergeCell ref="J37:N37"/>
    <mergeCell ref="O37:AD37"/>
    <mergeCell ref="O31:AD31"/>
    <mergeCell ref="D31:I31"/>
    <mergeCell ref="AK46:AM46"/>
    <mergeCell ref="AH46:AJ46"/>
    <mergeCell ref="J41:N41"/>
    <mergeCell ref="BB39:BC39"/>
    <mergeCell ref="AF39:AV39"/>
    <mergeCell ref="AN46:AT46"/>
    <mergeCell ref="AW41:AX41"/>
    <mergeCell ref="AU46:AW46"/>
    <mergeCell ref="O41:AD41"/>
    <mergeCell ref="F46:AG46"/>
    <mergeCell ref="O15:AS15"/>
    <mergeCell ref="B26:BC26"/>
    <mergeCell ref="B34:BC34"/>
    <mergeCell ref="AF31:AV31"/>
    <mergeCell ref="J31:N31"/>
    <mergeCell ref="O16:AS16"/>
    <mergeCell ref="AW33:AX33"/>
    <mergeCell ref="AW31:AX31"/>
    <mergeCell ref="AF29:AV29"/>
    <mergeCell ref="M15:N15"/>
    <mergeCell ref="O29:AD29"/>
    <mergeCell ref="BB35:BC35"/>
    <mergeCell ref="J39:N39"/>
    <mergeCell ref="O39:AD39"/>
    <mergeCell ref="AW37:AX37"/>
    <mergeCell ref="AF37:AV37"/>
    <mergeCell ref="D33:I33"/>
    <mergeCell ref="J27:N27"/>
    <mergeCell ref="J33:N33"/>
    <mergeCell ref="J29:N29"/>
    <mergeCell ref="BB31:BC31"/>
    <mergeCell ref="BB33:BC33"/>
    <mergeCell ref="AW27:AX27"/>
    <mergeCell ref="AZ27:BA27"/>
    <mergeCell ref="AZ29:BA29"/>
    <mergeCell ref="AW29:AX29"/>
    <mergeCell ref="AZ33:BA33"/>
    <mergeCell ref="AZ31:BA31"/>
    <mergeCell ref="AF33:AV33"/>
    <mergeCell ref="AZ37:BA37"/>
    <mergeCell ref="AF35:AV35"/>
    <mergeCell ref="AW39:AX39"/>
    <mergeCell ref="AZ35:BA35"/>
    <mergeCell ref="AZ39:BA39"/>
    <mergeCell ref="AW35:AX35"/>
    <mergeCell ref="B35:C35"/>
    <mergeCell ref="B37:C37"/>
    <mergeCell ref="J35:N35"/>
    <mergeCell ref="O35:AD35"/>
    <mergeCell ref="D35:I35"/>
    <mergeCell ref="D37:I37"/>
    <mergeCell ref="B39:C39"/>
    <mergeCell ref="B41:C41"/>
    <mergeCell ref="B36:BC36"/>
    <mergeCell ref="B38:BC38"/>
    <mergeCell ref="B40:BC40"/>
    <mergeCell ref="BB37:BC37"/>
    <mergeCell ref="AZ41:BA41"/>
    <mergeCell ref="BB41:BC41"/>
    <mergeCell ref="AF41:AV41"/>
    <mergeCell ref="D41:I41"/>
    <mergeCell ref="B27:C27"/>
    <mergeCell ref="B29:C29"/>
    <mergeCell ref="B31:C31"/>
    <mergeCell ref="B33:C33"/>
    <mergeCell ref="B28:BC28"/>
    <mergeCell ref="B30:BC30"/>
    <mergeCell ref="B32:BC32"/>
    <mergeCell ref="O27:AD27"/>
    <mergeCell ref="D27:I27"/>
    <mergeCell ref="D29:I29"/>
    <mergeCell ref="B22:C22"/>
    <mergeCell ref="BB22:BC22"/>
    <mergeCell ref="AW22:BA22"/>
    <mergeCell ref="J22:N22"/>
    <mergeCell ref="O22:AV22"/>
    <mergeCell ref="D22:I22"/>
    <mergeCell ref="B23:C23"/>
    <mergeCell ref="J23:N23"/>
    <mergeCell ref="D23:I23"/>
    <mergeCell ref="B25:C25"/>
    <mergeCell ref="B24:BC24"/>
    <mergeCell ref="O23:AD23"/>
    <mergeCell ref="AF23:AV23"/>
    <mergeCell ref="O25:AD25"/>
    <mergeCell ref="AF25:AV25"/>
    <mergeCell ref="J25:N25"/>
    <mergeCell ref="D25:I25"/>
    <mergeCell ref="AN49:AP49"/>
    <mergeCell ref="AW25:AX25"/>
    <mergeCell ref="AF27:AV27"/>
    <mergeCell ref="AN47:AP47"/>
    <mergeCell ref="AR47:AT47"/>
    <mergeCell ref="AU47:AW47"/>
    <mergeCell ref="AN48:AP48"/>
    <mergeCell ref="AR48:AT48"/>
    <mergeCell ref="AU48:AW48"/>
    <mergeCell ref="AN51:AP51"/>
    <mergeCell ref="AN50:AP50"/>
    <mergeCell ref="AH51:AJ51"/>
    <mergeCell ref="BB23:BC23"/>
    <mergeCell ref="AW23:AX23"/>
    <mergeCell ref="AZ23:BA23"/>
    <mergeCell ref="AZ25:BA25"/>
    <mergeCell ref="BB25:BC25"/>
    <mergeCell ref="BB27:BC27"/>
    <mergeCell ref="BB29:BC29"/>
    <mergeCell ref="AR51:AT51"/>
    <mergeCell ref="AU51:AW51"/>
    <mergeCell ref="AR49:AT49"/>
    <mergeCell ref="AU49:AW49"/>
    <mergeCell ref="AR50:AT50"/>
    <mergeCell ref="AU50:AW50"/>
    <mergeCell ref="AK51:AM51"/>
    <mergeCell ref="F51:G51"/>
    <mergeCell ref="H51:AG51"/>
    <mergeCell ref="F49:G49"/>
    <mergeCell ref="H49:AG49"/>
    <mergeCell ref="F50:G50"/>
    <mergeCell ref="H50:AG50"/>
    <mergeCell ref="AH49:AJ49"/>
    <mergeCell ref="AK50:AM50"/>
    <mergeCell ref="AK47:AM47"/>
    <mergeCell ref="AK49:AM49"/>
    <mergeCell ref="AH50:AJ50"/>
    <mergeCell ref="F47:G47"/>
    <mergeCell ref="H47:AG47"/>
    <mergeCell ref="F48:G48"/>
    <mergeCell ref="H48:AG48"/>
    <mergeCell ref="AH48:AJ48"/>
    <mergeCell ref="AK48:AM48"/>
    <mergeCell ref="AH47:AJ47"/>
  </mergeCells>
  <conditionalFormatting sqref="F47:AW47">
    <cfRule type="expression" priority="1" dxfId="1" stopIfTrue="1">
      <formula>ISBLANK($AZ$41)</formula>
    </cfRule>
    <cfRule type="expression" priority="2" dxfId="0" stopIfTrue="1">
      <formula>($AK$47=$AK$48)*AND($AU$47=$AU$48)*AND($AN$47=$AN$48)</formula>
    </cfRule>
  </conditionalFormatting>
  <conditionalFormatting sqref="F48:AW48">
    <cfRule type="expression" priority="3" dxfId="1" stopIfTrue="1">
      <formula>ISBLANK($AZ$41)</formula>
    </cfRule>
    <cfRule type="expression" priority="4" dxfId="0" stopIfTrue="1">
      <formula>($AK$47=$AK$48)*AND($AU$47=$AU$48)*AND($AN$47=$AN$48)</formula>
    </cfRule>
    <cfRule type="expression" priority="5" dxfId="0" stopIfTrue="1">
      <formula>($AK$49=$AK$48)*AND($AU$49=$AU$48)*AND($AN$49=$AN$48)</formula>
    </cfRule>
  </conditionalFormatting>
  <conditionalFormatting sqref="F49:AW49">
    <cfRule type="expression" priority="6" dxfId="1" stopIfTrue="1">
      <formula>ISBLANK($AZ$41)</formula>
    </cfRule>
    <cfRule type="expression" priority="7" dxfId="0" stopIfTrue="1">
      <formula>($AK$49=$AK$50)*AND($AU$49=$AU$50)*AND($AN$49=$AN$50)</formula>
    </cfRule>
    <cfRule type="expression" priority="8" dxfId="0" stopIfTrue="1">
      <formula>($AK$49=$AK$48)*AND($AU$49=$AU$48)*AND($AN$49=$AN$48)</formula>
    </cfRule>
  </conditionalFormatting>
  <conditionalFormatting sqref="F50:AW50">
    <cfRule type="expression" priority="9" dxfId="1" stopIfTrue="1">
      <formula>ISBLANK($AZ$41)</formula>
    </cfRule>
    <cfRule type="expression" priority="10" dxfId="0" stopIfTrue="1">
      <formula>($AK$49=$AK$50)*AND($AU$49=$AU$50)*AND($AN$49=$AN$50)</formula>
    </cfRule>
    <cfRule type="expression" priority="11" dxfId="0" stopIfTrue="1">
      <formula>($AK$50=$AK$51)*AND($AU$50=$AU$51)*AND($AN$50=$AN$51)</formula>
    </cfRule>
  </conditionalFormatting>
  <conditionalFormatting sqref="F51:AW51">
    <cfRule type="expression" priority="12" dxfId="1" stopIfTrue="1">
      <formula>ISBLANK($AZ$41)</formula>
    </cfRule>
    <cfRule type="expression" priority="13" dxfId="0" stopIfTrue="1">
      <formula>($AK$50=$AK$51)*AND($AU$50=$AU$51)*AND($AN$50=$AN$51)</formula>
    </cfRule>
  </conditionalFormatting>
  <printOptions/>
  <pageMargins left="0.3937007874015748" right="0.3937007874015748" top="0.3937007874015748" bottom="0.3937007874015748" header="0" footer="0"/>
  <pageSetup horizontalDpi="300" verticalDpi="300" orientation="portrait" paperSize="9" scale="97" r:id="rId1"/>
  <headerFooter alignWithMargins="0">
    <oddFooter>&amp;L&amp;A&amp;Cwww.kadmo.de&amp;R&amp;F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442">
    <pageSetUpPr fitToPage="1"/>
  </sheetPr>
  <dimension ref="A9:H31"/>
  <sheetViews>
    <sheetView showGridLines="0" zoomScale="150" zoomScaleNormal="150" zoomScalePageLayoutView="0" workbookViewId="0" topLeftCell="A4">
      <selection activeCell="B9" sqref="B9"/>
    </sheetView>
  </sheetViews>
  <sheetFormatPr defaultColWidth="11.421875" defaultRowHeight="12.75"/>
  <cols>
    <col min="1" max="1" width="39.140625" style="0" customWidth="1"/>
    <col min="2" max="2" width="35.421875" style="0" customWidth="1"/>
    <col min="3" max="8" width="6.57421875" style="78" customWidth="1"/>
  </cols>
  <sheetData>
    <row r="4" ht="12.75"/>
    <row r="5" ht="12.75"/>
    <row r="6" ht="12.75"/>
    <row r="7" ht="12.75"/>
    <row r="8" ht="12.75"/>
    <row r="9" spans="3:8" ht="13.5" thickBot="1">
      <c r="C9" s="78" t="s">
        <v>19</v>
      </c>
      <c r="D9" s="78" t="s">
        <v>13</v>
      </c>
      <c r="E9" s="78" t="s">
        <v>20</v>
      </c>
      <c r="G9" s="78" t="s">
        <v>21</v>
      </c>
      <c r="H9" s="78" t="s">
        <v>15</v>
      </c>
    </row>
    <row r="10" spans="1:8" ht="18">
      <c r="A10" s="93" t="s">
        <v>25</v>
      </c>
      <c r="B10" s="98" t="str">
        <f>'Grp.6'!$H$49</f>
        <v>SC Fortuna Köln</v>
      </c>
      <c r="C10" s="99">
        <f>'Grp.6'!$AH$49</f>
        <v>4</v>
      </c>
      <c r="D10" s="99">
        <f>'Grp.6'!$AK$49</f>
        <v>7</v>
      </c>
      <c r="E10" s="99">
        <f>'Grp.6'!$AN$49</f>
        <v>10</v>
      </c>
      <c r="F10" s="99" t="s">
        <v>12</v>
      </c>
      <c r="G10" s="99">
        <f>'Grp.6'!$AR$49</f>
        <v>1</v>
      </c>
      <c r="H10" s="100">
        <f>'Grp.6'!$AU$49</f>
        <v>9</v>
      </c>
    </row>
    <row r="11" spans="1:8" ht="18">
      <c r="A11" s="94" t="s">
        <v>26</v>
      </c>
      <c r="B11" s="101" t="str">
        <f>'Grp.1'!$H$49</f>
        <v>SC Verl I</v>
      </c>
      <c r="C11" s="102">
        <f>'Grp.1'!$AH$49</f>
        <v>4</v>
      </c>
      <c r="D11" s="102">
        <f>'Grp.1'!$AK$49</f>
        <v>7</v>
      </c>
      <c r="E11" s="102">
        <f>'Grp.1'!$AN$49</f>
        <v>7</v>
      </c>
      <c r="F11" s="102" t="s">
        <v>12</v>
      </c>
      <c r="G11" s="102">
        <f>'Grp.1'!$AR$49</f>
        <v>6</v>
      </c>
      <c r="H11" s="103">
        <f>'Grp.1'!$AU$49</f>
        <v>1</v>
      </c>
    </row>
    <row r="12" spans="1:8" ht="18">
      <c r="A12" s="94" t="s">
        <v>27</v>
      </c>
      <c r="B12" s="101" t="str">
        <f>'Grp.3'!$H$49</f>
        <v>HJK Helsinki II (FI)</v>
      </c>
      <c r="C12" s="102">
        <f>'Grp.3'!$AH$49</f>
        <v>4</v>
      </c>
      <c r="D12" s="102">
        <f>'Grp.3'!$AK$49</f>
        <v>6</v>
      </c>
      <c r="E12" s="102">
        <f>'Grp.3'!$AN$49</f>
        <v>13</v>
      </c>
      <c r="F12" s="102" t="s">
        <v>12</v>
      </c>
      <c r="G12" s="102">
        <f>'Grp.3'!$AR$49</f>
        <v>4</v>
      </c>
      <c r="H12" s="103">
        <f>'Grp.3'!$AU$49</f>
        <v>9</v>
      </c>
    </row>
    <row r="13" spans="1:8" ht="18">
      <c r="A13" s="94" t="s">
        <v>28</v>
      </c>
      <c r="B13" s="101" t="str">
        <f>'Grp.5'!$H$49</f>
        <v>SV Lippstadt 08</v>
      </c>
      <c r="C13" s="102">
        <f>'Grp.5'!$AH$49</f>
        <v>4</v>
      </c>
      <c r="D13" s="102">
        <f>'Grp.5'!$AK$49</f>
        <v>6</v>
      </c>
      <c r="E13" s="102">
        <f>'Grp.5'!$AN$49</f>
        <v>7</v>
      </c>
      <c r="F13" s="102" t="s">
        <v>12</v>
      </c>
      <c r="G13" s="102">
        <f>'Grp.5'!$AR$49</f>
        <v>6</v>
      </c>
      <c r="H13" s="103">
        <f>'Grp.5'!$AU$49</f>
        <v>1</v>
      </c>
    </row>
    <row r="14" spans="1:8" ht="18">
      <c r="A14" s="94" t="s">
        <v>29</v>
      </c>
      <c r="B14" s="101" t="str">
        <f>'Grp.4'!$H$49</f>
        <v>SF Siegen</v>
      </c>
      <c r="C14" s="102">
        <f>'Grp.4'!$AH$49</f>
        <v>4</v>
      </c>
      <c r="D14" s="102">
        <f>'Grp.4'!$AK$49</f>
        <v>6</v>
      </c>
      <c r="E14" s="102">
        <f>'Grp.4'!$AN$49</f>
        <v>7</v>
      </c>
      <c r="F14" s="102" t="s">
        <v>12</v>
      </c>
      <c r="G14" s="102">
        <f>'Grp.4'!$AR$49</f>
        <v>8</v>
      </c>
      <c r="H14" s="103">
        <f>'Grp.4'!$AU$49</f>
        <v>-1</v>
      </c>
    </row>
    <row r="15" spans="1:8" ht="18.75" thickBot="1">
      <c r="A15" s="139" t="s">
        <v>30</v>
      </c>
      <c r="B15" s="116" t="str">
        <f>'Grp.2'!$H$49</f>
        <v>FC Gütersloh</v>
      </c>
      <c r="C15" s="117">
        <f>'Grp.2'!$AH$49</f>
        <v>4</v>
      </c>
      <c r="D15" s="117">
        <f>'Grp.2'!$AK$49</f>
        <v>6</v>
      </c>
      <c r="E15" s="117">
        <f>'Grp.2'!$AN$49</f>
        <v>5</v>
      </c>
      <c r="F15" s="117" t="s">
        <v>12</v>
      </c>
      <c r="G15" s="117">
        <f>'Grp.2'!$AR$49</f>
        <v>8</v>
      </c>
      <c r="H15" s="118">
        <f>'Grp.2'!$AU$49</f>
        <v>-3</v>
      </c>
    </row>
    <row r="17" spans="3:8" ht="13.5" thickBot="1">
      <c r="C17" s="78" t="s">
        <v>19</v>
      </c>
      <c r="D17" s="78" t="s">
        <v>13</v>
      </c>
      <c r="E17" s="78" t="s">
        <v>20</v>
      </c>
      <c r="G17" s="78" t="s">
        <v>21</v>
      </c>
      <c r="H17" s="78" t="s">
        <v>15</v>
      </c>
    </row>
    <row r="18" spans="1:8" ht="18">
      <c r="A18" s="93" t="s">
        <v>226</v>
      </c>
      <c r="B18" s="98" t="str">
        <f>'Grp.5'!$H$50</f>
        <v>SC Wiedenbrück 2000</v>
      </c>
      <c r="C18" s="99">
        <f>'Grp.5'!$AH$50</f>
        <v>4</v>
      </c>
      <c r="D18" s="99">
        <f>'Grp.5'!$AK$50</f>
        <v>4</v>
      </c>
      <c r="E18" s="99">
        <f>'Grp.5'!$AN$50</f>
        <v>2</v>
      </c>
      <c r="F18" s="99" t="s">
        <v>12</v>
      </c>
      <c r="G18" s="99">
        <f>'Grp.5'!$AR$50</f>
        <v>10</v>
      </c>
      <c r="H18" s="100">
        <f>'Grp.5'!$AU$50</f>
        <v>-8</v>
      </c>
    </row>
    <row r="19" spans="1:8" ht="18">
      <c r="A19" s="94" t="s">
        <v>227</v>
      </c>
      <c r="B19" s="101" t="str">
        <f>'Grp.4'!$H$50</f>
        <v>FC Stukenbrock</v>
      </c>
      <c r="C19" s="102">
        <f>'Grp.4'!$AH$50</f>
        <v>4</v>
      </c>
      <c r="D19" s="102">
        <f>'Grp.4'!$AK$50</f>
        <v>3</v>
      </c>
      <c r="E19" s="102">
        <f>'Grp.4'!$AN$50</f>
        <v>4</v>
      </c>
      <c r="F19" s="102" t="s">
        <v>12</v>
      </c>
      <c r="G19" s="102">
        <f>'Grp.4'!$AR$50</f>
        <v>6</v>
      </c>
      <c r="H19" s="103">
        <f>'Grp.4'!$AU$50</f>
        <v>-2</v>
      </c>
    </row>
    <row r="20" spans="1:8" ht="18">
      <c r="A20" s="94" t="s">
        <v>228</v>
      </c>
      <c r="B20" s="101" t="str">
        <f>'Grp.6'!$H$50</f>
        <v>SCE Gütersloh</v>
      </c>
      <c r="C20" s="102">
        <f>'Grp.6'!$AH$50</f>
        <v>4</v>
      </c>
      <c r="D20" s="102">
        <f>'Grp.6'!$AK$50</f>
        <v>3</v>
      </c>
      <c r="E20" s="102">
        <f>'Grp.6'!$AN$50</f>
        <v>5</v>
      </c>
      <c r="F20" s="102" t="s">
        <v>12</v>
      </c>
      <c r="G20" s="102">
        <f>'Grp.6'!$AR$50</f>
        <v>8</v>
      </c>
      <c r="H20" s="103">
        <f>'Grp.6'!$AU$50</f>
        <v>-3</v>
      </c>
    </row>
    <row r="21" spans="1:8" ht="18">
      <c r="A21" s="94" t="s">
        <v>229</v>
      </c>
      <c r="B21" s="101" t="str">
        <f>'Grp.1'!$H$50</f>
        <v>RW St. Vit</v>
      </c>
      <c r="C21" s="102">
        <f>'Grp.1'!$AH$50</f>
        <v>4</v>
      </c>
      <c r="D21" s="102">
        <f>'Grp.1'!$AK$50</f>
        <v>3</v>
      </c>
      <c r="E21" s="102">
        <f>'Grp.1'!$AN$50</f>
        <v>3</v>
      </c>
      <c r="F21" s="102" t="s">
        <v>12</v>
      </c>
      <c r="G21" s="102">
        <f>'Grp.1'!$AR$50</f>
        <v>17</v>
      </c>
      <c r="H21" s="103">
        <f>'Grp.1'!$AU$50</f>
        <v>-14</v>
      </c>
    </row>
    <row r="22" spans="1:8" ht="18">
      <c r="A22" s="94" t="s">
        <v>230</v>
      </c>
      <c r="B22" s="101" t="str">
        <f>'Grp.3'!$H$50</f>
        <v>SC Verl II</v>
      </c>
      <c r="C22" s="102">
        <f>'Grp.3'!$AH$50</f>
        <v>4</v>
      </c>
      <c r="D22" s="102">
        <f>'Grp.3'!$AK$50</f>
        <v>3</v>
      </c>
      <c r="E22" s="102">
        <f>'Grp.3'!$AN$50</f>
        <v>2</v>
      </c>
      <c r="F22" s="102" t="s">
        <v>12</v>
      </c>
      <c r="G22" s="102">
        <f>'Grp.3'!$AR$50</f>
        <v>22</v>
      </c>
      <c r="H22" s="103">
        <f>'Grp.3'!$AU$50</f>
        <v>-20</v>
      </c>
    </row>
    <row r="23" spans="1:8" ht="18.75" thickBot="1">
      <c r="A23" s="139" t="s">
        <v>231</v>
      </c>
      <c r="B23" s="116" t="str">
        <f>'Grp.2'!$H$50</f>
        <v>FV Wiehl</v>
      </c>
      <c r="C23" s="117">
        <f>'Grp.2'!$AH$50</f>
        <v>4</v>
      </c>
      <c r="D23" s="117">
        <f>'Grp.2'!$AK$50</f>
        <v>1</v>
      </c>
      <c r="E23" s="117">
        <f>'Grp.2'!$AN$50</f>
        <v>1</v>
      </c>
      <c r="F23" s="117" t="s">
        <v>12</v>
      </c>
      <c r="G23" s="117">
        <f>'Grp.2'!$AR$50</f>
        <v>10</v>
      </c>
      <c r="H23" s="118">
        <f>'Grp.2'!$AU$50</f>
        <v>-9</v>
      </c>
    </row>
    <row r="25" spans="3:8" ht="13.5" thickBot="1">
      <c r="C25" s="78" t="s">
        <v>19</v>
      </c>
      <c r="D25" s="78" t="s">
        <v>13</v>
      </c>
      <c r="E25" s="78" t="s">
        <v>20</v>
      </c>
      <c r="G25" s="78" t="s">
        <v>21</v>
      </c>
      <c r="H25" s="78" t="s">
        <v>15</v>
      </c>
    </row>
    <row r="26" spans="1:8" ht="18">
      <c r="A26" s="93" t="s">
        <v>232</v>
      </c>
      <c r="B26" s="98" t="str">
        <f>'Grp.2'!$H$51</f>
        <v>GW Varensell</v>
      </c>
      <c r="C26" s="99">
        <f>'Grp.2'!$AH$51</f>
        <v>4</v>
      </c>
      <c r="D26" s="99">
        <f>'Grp.2'!$AK$51</f>
        <v>1</v>
      </c>
      <c r="E26" s="99">
        <f>'Grp.2'!$AN$51</f>
        <v>1</v>
      </c>
      <c r="F26" s="99" t="s">
        <v>12</v>
      </c>
      <c r="G26" s="99">
        <f>'Grp.2'!$AR$51</f>
        <v>11</v>
      </c>
      <c r="H26" s="100">
        <f>'Grp.2'!$AU$51</f>
        <v>-10</v>
      </c>
    </row>
    <row r="27" spans="1:8" ht="18">
      <c r="A27" s="94" t="s">
        <v>233</v>
      </c>
      <c r="B27" s="101" t="str">
        <f>'Grp.3'!$H$51</f>
        <v>SV Spexard</v>
      </c>
      <c r="C27" s="102">
        <f>'Grp.3'!$AH$51</f>
        <v>4</v>
      </c>
      <c r="D27" s="102">
        <f>'Grp.3'!$AK$51</f>
        <v>0</v>
      </c>
      <c r="E27" s="102">
        <f>'Grp.3'!$AN$51</f>
        <v>0</v>
      </c>
      <c r="F27" s="102" t="s">
        <v>12</v>
      </c>
      <c r="G27" s="102">
        <f>'Grp.3'!$AR$51</f>
        <v>11</v>
      </c>
      <c r="H27" s="103">
        <f>'Grp.3'!$AU$51</f>
        <v>-11</v>
      </c>
    </row>
    <row r="28" spans="1:8" ht="18">
      <c r="A28" s="94" t="s">
        <v>234</v>
      </c>
      <c r="B28" s="101" t="str">
        <f>'Grp.1'!$H$51</f>
        <v>FS Wilanow Warschau I (PL)</v>
      </c>
      <c r="C28" s="102">
        <f>'Grp.1'!$AH$51</f>
        <v>4</v>
      </c>
      <c r="D28" s="102">
        <f>'Grp.1'!$AK$51</f>
        <v>0</v>
      </c>
      <c r="E28" s="102">
        <f>'Grp.1'!$AN$51</f>
        <v>2</v>
      </c>
      <c r="F28" s="102" t="s">
        <v>12</v>
      </c>
      <c r="G28" s="102">
        <f>'Grp.1'!$AR$51</f>
        <v>15</v>
      </c>
      <c r="H28" s="103">
        <f>'Grp.1'!$AU$51</f>
        <v>-13</v>
      </c>
    </row>
    <row r="29" spans="1:8" ht="18">
      <c r="A29" s="94" t="s">
        <v>235</v>
      </c>
      <c r="B29" s="101" t="str">
        <f>'Grp.5'!$H$51</f>
        <v>FSC Rheda</v>
      </c>
      <c r="C29" s="102">
        <f>'Grp.5'!$AH$51</f>
        <v>4</v>
      </c>
      <c r="D29" s="102">
        <f>'Grp.5'!$AK$51</f>
        <v>0</v>
      </c>
      <c r="E29" s="102">
        <f>'Grp.5'!$AN$51</f>
        <v>0</v>
      </c>
      <c r="F29" s="102" t="s">
        <v>12</v>
      </c>
      <c r="G29" s="102">
        <f>'Grp.5'!$AR$51</f>
        <v>17</v>
      </c>
      <c r="H29" s="103">
        <f>'Grp.5'!$AU$51</f>
        <v>-17</v>
      </c>
    </row>
    <row r="30" spans="1:8" ht="18">
      <c r="A30" s="94" t="s">
        <v>236</v>
      </c>
      <c r="B30" s="101" t="str">
        <f>'Grp.6'!$H$51</f>
        <v>BW Dedinghausen</v>
      </c>
      <c r="C30" s="102">
        <f>'Grp.6'!$AH$51</f>
        <v>4</v>
      </c>
      <c r="D30" s="102">
        <f>'Grp.6'!$AK$51</f>
        <v>0</v>
      </c>
      <c r="E30" s="102">
        <f>'Grp.6'!$AN$51</f>
        <v>0</v>
      </c>
      <c r="F30" s="102" t="s">
        <v>12</v>
      </c>
      <c r="G30" s="102">
        <f>'Grp.6'!$AR$51</f>
        <v>23</v>
      </c>
      <c r="H30" s="103">
        <f>'Grp.6'!$AU$51</f>
        <v>-23</v>
      </c>
    </row>
    <row r="31" spans="1:8" ht="18.75" thickBot="1">
      <c r="A31" s="139" t="s">
        <v>237</v>
      </c>
      <c r="B31" s="116" t="str">
        <f>'Grp.4'!$H$51</f>
        <v>SC Verl III</v>
      </c>
      <c r="C31" s="117">
        <f>'Grp.4'!$AH$51</f>
        <v>4</v>
      </c>
      <c r="D31" s="117">
        <f>'Grp.4'!$AK$51</f>
        <v>0</v>
      </c>
      <c r="E31" s="117">
        <f>'Grp.4'!$AN$51</f>
        <v>1</v>
      </c>
      <c r="F31" s="117" t="s">
        <v>12</v>
      </c>
      <c r="G31" s="117">
        <f>'Grp.4'!$AR$51</f>
        <v>27</v>
      </c>
      <c r="H31" s="118">
        <f>'Grp.4'!$AU$51</f>
        <v>-26</v>
      </c>
    </row>
  </sheetData>
  <sheetProtection/>
  <printOptions/>
  <pageMargins left="0.3937007874015748" right="0.3937007874015748" top="0.3937007874015748" bottom="0.3937007874015748" header="0" footer="0"/>
  <pageSetup fitToHeight="1" fitToWidth="1" horizontalDpi="300" verticalDpi="300" orientation="portrait" paperSize="9" scale="85" r:id="rId2"/>
  <headerFooter alignWithMargins="0">
    <oddFooter>&amp;L&amp;A&amp;Cwww.kadmo.de&amp;R&amp;F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4"/>
  <dimension ref="A1:EQ41"/>
  <sheetViews>
    <sheetView showGridLines="0" zoomScale="150" zoomScaleNormal="150" zoomScalePageLayoutView="0" workbookViewId="0" topLeftCell="A25">
      <selection activeCell="AW35" sqref="AW35"/>
    </sheetView>
  </sheetViews>
  <sheetFormatPr defaultColWidth="1.7109375" defaultRowHeight="12.75"/>
  <cols>
    <col min="1" max="55" width="1.7109375" style="0" customWidth="1"/>
    <col min="56" max="56" width="1.7109375" style="104" customWidth="1"/>
    <col min="57" max="57" width="1.7109375" style="121" customWidth="1"/>
    <col min="58" max="58" width="2.8515625" style="3" customWidth="1"/>
    <col min="59" max="59" width="2.140625" style="3" customWidth="1"/>
    <col min="60" max="60" width="2.8515625" style="3" customWidth="1"/>
    <col min="61" max="61" width="1.7109375" style="3" customWidth="1"/>
    <col min="62" max="64" width="1.7109375" style="146" customWidth="1"/>
    <col min="65" max="65" width="26.57421875" style="146" bestFit="1" customWidth="1"/>
    <col min="66" max="66" width="2.00390625" style="146" bestFit="1" customWidth="1"/>
    <col min="67" max="68" width="7.8515625" style="146" bestFit="1" customWidth="1"/>
    <col min="69" max="69" width="2.28125" style="146" customWidth="1"/>
    <col min="70" max="71" width="7.8515625" style="146" bestFit="1" customWidth="1"/>
    <col min="72" max="72" width="5.7109375" style="146" customWidth="1"/>
    <col min="73" max="73" width="18.7109375" style="146" bestFit="1" customWidth="1"/>
    <col min="74" max="74" width="2.140625" style="147" bestFit="1" customWidth="1"/>
    <col min="75" max="80" width="5.7109375" style="147" customWidth="1"/>
    <col min="81" max="99" width="5.7109375" style="104" customWidth="1"/>
    <col min="100" max="147" width="1.7109375" style="104" customWidth="1"/>
  </cols>
  <sheetData>
    <row r="1" spans="1:136" s="43" customFormat="1" ht="11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BD1" s="66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6"/>
      <c r="BW1" s="46"/>
      <c r="BX1" s="46"/>
      <c r="BY1" s="46"/>
      <c r="BZ1" s="46"/>
      <c r="CA1" s="46"/>
      <c r="CB1" s="4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</row>
    <row r="2" spans="1:115" s="48" customFormat="1" ht="11.25" customHeight="1">
      <c r="A2" s="1"/>
      <c r="B2" s="274" t="s">
        <v>177</v>
      </c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  <c r="AA2" s="274"/>
      <c r="AB2" s="274"/>
      <c r="AC2" s="274"/>
      <c r="AD2" s="274"/>
      <c r="AE2" s="274"/>
      <c r="AF2" s="274"/>
      <c r="AG2" s="274"/>
      <c r="AH2" s="274"/>
      <c r="AI2" s="274"/>
      <c r="AJ2" s="274"/>
      <c r="AK2" s="274"/>
      <c r="AL2" s="274"/>
      <c r="AM2" s="274"/>
      <c r="AN2" s="274"/>
      <c r="AO2" s="274"/>
      <c r="AP2" s="274"/>
      <c r="AQ2" s="274"/>
      <c r="AR2" s="274"/>
      <c r="AS2" s="274"/>
      <c r="AT2" s="274"/>
      <c r="AU2" s="274"/>
      <c r="AV2" s="274"/>
      <c r="AW2" s="274"/>
      <c r="AX2" s="274"/>
      <c r="AY2" s="274"/>
      <c r="AZ2" s="274"/>
      <c r="BA2" s="274"/>
      <c r="BB2" s="274"/>
      <c r="BC2" s="274"/>
      <c r="BD2" s="67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50"/>
      <c r="BW2" s="50"/>
      <c r="BX2" s="50"/>
      <c r="BY2" s="50"/>
      <c r="BZ2" s="50"/>
      <c r="CA2" s="50"/>
      <c r="CB2" s="50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</row>
    <row r="3" spans="1:115" s="52" customFormat="1" ht="11.25" customHeight="1">
      <c r="A3" s="11"/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74"/>
      <c r="AB3" s="274"/>
      <c r="AC3" s="274"/>
      <c r="AD3" s="274"/>
      <c r="AE3" s="274"/>
      <c r="AF3" s="274"/>
      <c r="AG3" s="274"/>
      <c r="AH3" s="274"/>
      <c r="AI3" s="274"/>
      <c r="AJ3" s="274"/>
      <c r="AK3" s="274"/>
      <c r="AL3" s="274"/>
      <c r="AM3" s="274"/>
      <c r="AN3" s="274"/>
      <c r="AO3" s="274"/>
      <c r="AP3" s="274"/>
      <c r="AQ3" s="274"/>
      <c r="AR3" s="274"/>
      <c r="AS3" s="274"/>
      <c r="AT3" s="274"/>
      <c r="AU3" s="274"/>
      <c r="AV3" s="274"/>
      <c r="AW3" s="274"/>
      <c r="AX3" s="274"/>
      <c r="AY3" s="274"/>
      <c r="AZ3" s="274"/>
      <c r="BA3" s="274"/>
      <c r="BB3" s="274"/>
      <c r="BC3" s="274"/>
      <c r="BD3" s="68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4"/>
      <c r="BW3" s="54"/>
      <c r="BX3" s="54"/>
      <c r="BY3" s="54"/>
      <c r="BZ3" s="54"/>
      <c r="CA3" s="54"/>
      <c r="CB3" s="54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</row>
    <row r="4" spans="2:115" s="52" customFormat="1" ht="11.25" customHeight="1"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74"/>
      <c r="Z4" s="274"/>
      <c r="AA4" s="274"/>
      <c r="AB4" s="274"/>
      <c r="AC4" s="274"/>
      <c r="AD4" s="274"/>
      <c r="AE4" s="274"/>
      <c r="AF4" s="274"/>
      <c r="AG4" s="274"/>
      <c r="AH4" s="274"/>
      <c r="AI4" s="274"/>
      <c r="AJ4" s="274"/>
      <c r="AK4" s="274"/>
      <c r="AL4" s="274"/>
      <c r="AM4" s="274"/>
      <c r="AN4" s="274"/>
      <c r="AO4" s="274"/>
      <c r="AP4" s="274"/>
      <c r="AQ4" s="274"/>
      <c r="AR4" s="274"/>
      <c r="AS4" s="274"/>
      <c r="AT4" s="274"/>
      <c r="AU4" s="274"/>
      <c r="AV4" s="274"/>
      <c r="AW4" s="274"/>
      <c r="AX4" s="274"/>
      <c r="AY4" s="274"/>
      <c r="AZ4" s="274"/>
      <c r="BA4" s="274"/>
      <c r="BB4" s="274"/>
      <c r="BC4" s="274"/>
      <c r="BD4" s="68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4"/>
      <c r="BW4" s="54"/>
      <c r="BX4" s="54"/>
      <c r="BY4" s="54"/>
      <c r="BZ4" s="54"/>
      <c r="CA4" s="54"/>
      <c r="CB4" s="54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</row>
    <row r="5" spans="2:115" s="52" customFormat="1" ht="15">
      <c r="B5" s="342" t="s">
        <v>202</v>
      </c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2"/>
      <c r="X5" s="342"/>
      <c r="Y5" s="342"/>
      <c r="Z5" s="342"/>
      <c r="AA5" s="342"/>
      <c r="AB5" s="342"/>
      <c r="AC5" s="342"/>
      <c r="AD5" s="342"/>
      <c r="AE5" s="342"/>
      <c r="AF5" s="342"/>
      <c r="AG5" s="342"/>
      <c r="AH5" s="342"/>
      <c r="AI5" s="342"/>
      <c r="AJ5" s="342"/>
      <c r="AK5" s="342"/>
      <c r="AL5" s="342"/>
      <c r="AM5" s="342"/>
      <c r="AN5" s="342"/>
      <c r="AO5" s="342"/>
      <c r="AP5" s="342"/>
      <c r="AQ5" s="342"/>
      <c r="AR5" s="342"/>
      <c r="AS5" s="342"/>
      <c r="AT5" s="342"/>
      <c r="AU5" s="342"/>
      <c r="AV5" s="342"/>
      <c r="AW5" s="342"/>
      <c r="AX5" s="342"/>
      <c r="AY5" s="342"/>
      <c r="AZ5" s="342"/>
      <c r="BA5" s="342"/>
      <c r="BB5" s="342"/>
      <c r="BC5" s="342"/>
      <c r="BD5" s="68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4"/>
      <c r="BW5" s="54"/>
      <c r="BX5" s="54"/>
      <c r="BY5" s="54"/>
      <c r="BZ5" s="54"/>
      <c r="CA5" s="54"/>
      <c r="CB5" s="54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</row>
    <row r="6" spans="56:147" ht="11.25" customHeight="1">
      <c r="BD6" s="34"/>
      <c r="BE6" s="34"/>
      <c r="BF6" s="34"/>
      <c r="BG6" s="34"/>
      <c r="BH6" s="34"/>
      <c r="BI6" s="3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</row>
    <row r="7" spans="56:147" ht="11.25" customHeight="1">
      <c r="BD7" s="34"/>
      <c r="BE7" s="34"/>
      <c r="BF7" s="34"/>
      <c r="BG7" s="34"/>
      <c r="BH7" s="34"/>
      <c r="BI7" s="3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</row>
    <row r="8" spans="56:147" ht="11.25" customHeight="1">
      <c r="BD8" s="34"/>
      <c r="BE8" s="34"/>
      <c r="BF8" s="34"/>
      <c r="BG8" s="34"/>
      <c r="BH8" s="34"/>
      <c r="BI8" s="3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</row>
    <row r="9" spans="56:147" ht="4.5" customHeight="1">
      <c r="BD9" s="34"/>
      <c r="BE9" s="34"/>
      <c r="BF9" s="34"/>
      <c r="BG9" s="34"/>
      <c r="BH9" s="34"/>
      <c r="BI9" s="3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</row>
    <row r="10" spans="56:147" ht="12.75">
      <c r="BD10" s="34"/>
      <c r="BE10" s="34"/>
      <c r="BF10" s="34"/>
      <c r="BG10" s="34"/>
      <c r="BH10" s="34"/>
      <c r="BI10" s="3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</row>
    <row r="11" spans="56:147" ht="9" customHeight="1">
      <c r="BD11" s="34"/>
      <c r="BE11" s="3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6"/>
      <c r="BW11" s="126"/>
      <c r="BX11" s="126"/>
      <c r="BY11" s="126"/>
      <c r="BZ11" s="126"/>
      <c r="CA11" s="126"/>
      <c r="CB11" s="126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2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</row>
    <row r="12" spans="58:80" ht="6" customHeight="1"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6"/>
      <c r="BW12" s="126"/>
      <c r="BX12" s="126"/>
      <c r="BY12" s="126"/>
      <c r="BZ12" s="126"/>
      <c r="CA12" s="126"/>
      <c r="CB12" s="126"/>
    </row>
    <row r="13" spans="58:80" ht="0.75" customHeight="1"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6"/>
      <c r="BW13" s="126"/>
      <c r="BX13" s="126"/>
      <c r="BY13" s="126"/>
      <c r="BZ13" s="126"/>
      <c r="CA13" s="126"/>
      <c r="CB13" s="126"/>
    </row>
    <row r="14" spans="13:80" ht="0.75" customHeight="1">
      <c r="M14" s="358"/>
      <c r="N14" s="358"/>
      <c r="O14" s="358"/>
      <c r="P14" s="358"/>
      <c r="Q14" s="358"/>
      <c r="R14" s="358"/>
      <c r="S14" s="358"/>
      <c r="T14" s="358"/>
      <c r="U14" s="358"/>
      <c r="V14" s="358"/>
      <c r="W14" s="358"/>
      <c r="X14" s="358"/>
      <c r="Y14" s="358"/>
      <c r="Z14" s="358"/>
      <c r="AA14" s="358"/>
      <c r="AB14" s="358"/>
      <c r="AC14" s="358"/>
      <c r="AD14" s="358"/>
      <c r="AE14" s="358"/>
      <c r="AF14" s="358"/>
      <c r="AG14" s="358"/>
      <c r="AH14" s="358"/>
      <c r="AI14" s="358"/>
      <c r="AJ14" s="358"/>
      <c r="AK14" s="358"/>
      <c r="AL14" s="358"/>
      <c r="AM14" s="358"/>
      <c r="AN14" s="358"/>
      <c r="AO14" s="358"/>
      <c r="AP14" s="358"/>
      <c r="AQ14" s="358"/>
      <c r="AR14" s="358"/>
      <c r="AS14" s="358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6"/>
      <c r="BW14" s="126"/>
      <c r="BX14" s="126"/>
      <c r="BY14" s="126"/>
      <c r="BZ14" s="126"/>
      <c r="CA14" s="126"/>
      <c r="CB14" s="126"/>
    </row>
    <row r="15" spans="13:80" ht="0.75" customHeight="1">
      <c r="M15" s="358"/>
      <c r="N15" s="358"/>
      <c r="O15" s="358"/>
      <c r="P15" s="358"/>
      <c r="Q15" s="358"/>
      <c r="R15" s="358"/>
      <c r="S15" s="358"/>
      <c r="T15" s="358"/>
      <c r="U15" s="358"/>
      <c r="V15" s="358"/>
      <c r="W15" s="358"/>
      <c r="X15" s="358"/>
      <c r="Y15" s="358"/>
      <c r="Z15" s="358"/>
      <c r="AA15" s="358"/>
      <c r="AB15" s="358"/>
      <c r="AC15" s="358"/>
      <c r="AD15" s="358"/>
      <c r="AE15" s="358"/>
      <c r="AF15" s="358"/>
      <c r="AG15" s="358"/>
      <c r="AH15" s="358"/>
      <c r="AI15" s="358"/>
      <c r="AJ15" s="358"/>
      <c r="AK15" s="358"/>
      <c r="AL15" s="358"/>
      <c r="AM15" s="358"/>
      <c r="AN15" s="358"/>
      <c r="AO15" s="358"/>
      <c r="AP15" s="358"/>
      <c r="AQ15" s="358"/>
      <c r="AR15" s="358"/>
      <c r="AS15" s="358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6"/>
      <c r="BW15" s="126"/>
      <c r="BX15" s="126"/>
      <c r="BY15" s="126"/>
      <c r="BZ15" s="126"/>
      <c r="CA15" s="126"/>
      <c r="CB15" s="126"/>
    </row>
    <row r="16" spans="13:80" ht="0.75" customHeight="1">
      <c r="M16" s="358"/>
      <c r="N16" s="358"/>
      <c r="O16" s="358"/>
      <c r="P16" s="358"/>
      <c r="Q16" s="358"/>
      <c r="R16" s="358"/>
      <c r="S16" s="358"/>
      <c r="T16" s="358"/>
      <c r="U16" s="358"/>
      <c r="V16" s="358"/>
      <c r="W16" s="358"/>
      <c r="X16" s="358"/>
      <c r="Y16" s="358"/>
      <c r="Z16" s="358"/>
      <c r="AA16" s="358"/>
      <c r="AB16" s="358"/>
      <c r="AC16" s="358"/>
      <c r="AD16" s="358"/>
      <c r="AE16" s="358"/>
      <c r="AF16" s="358"/>
      <c r="AG16" s="358"/>
      <c r="AH16" s="358"/>
      <c r="AI16" s="358"/>
      <c r="AJ16" s="358"/>
      <c r="AK16" s="358"/>
      <c r="AL16" s="358"/>
      <c r="AM16" s="358"/>
      <c r="AN16" s="358"/>
      <c r="AO16" s="358"/>
      <c r="AP16" s="358"/>
      <c r="AQ16" s="358"/>
      <c r="AR16" s="358"/>
      <c r="AS16" s="358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6"/>
      <c r="BW16" s="126"/>
      <c r="BX16" s="126"/>
      <c r="BY16" s="126"/>
      <c r="BZ16" s="126"/>
      <c r="CA16" s="126"/>
      <c r="CB16" s="126"/>
    </row>
    <row r="17" spans="13:80" ht="0.75" customHeight="1">
      <c r="M17" s="358"/>
      <c r="N17" s="358"/>
      <c r="O17" s="358"/>
      <c r="P17" s="358"/>
      <c r="Q17" s="358"/>
      <c r="R17" s="358"/>
      <c r="S17" s="358"/>
      <c r="T17" s="358"/>
      <c r="U17" s="358"/>
      <c r="V17" s="358"/>
      <c r="W17" s="358"/>
      <c r="X17" s="358"/>
      <c r="Y17" s="358"/>
      <c r="Z17" s="358"/>
      <c r="AA17" s="358"/>
      <c r="AB17" s="358"/>
      <c r="AC17" s="358"/>
      <c r="AD17" s="358"/>
      <c r="AE17" s="358"/>
      <c r="AF17" s="358"/>
      <c r="AG17" s="358"/>
      <c r="AH17" s="358"/>
      <c r="AI17" s="358"/>
      <c r="AJ17" s="358"/>
      <c r="AK17" s="358"/>
      <c r="AL17" s="358"/>
      <c r="AM17" s="358"/>
      <c r="AN17" s="358"/>
      <c r="AO17" s="358"/>
      <c r="AP17" s="358"/>
      <c r="AQ17" s="358"/>
      <c r="AR17" s="358"/>
      <c r="AS17" s="358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6"/>
      <c r="BW17" s="126"/>
      <c r="BX17" s="126"/>
      <c r="BY17" s="126"/>
      <c r="BZ17" s="126"/>
      <c r="CA17" s="126"/>
      <c r="CB17" s="126"/>
    </row>
    <row r="18" spans="58:80" ht="0.75" customHeight="1"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6"/>
      <c r="BW18" s="126"/>
      <c r="BX18" s="126"/>
      <c r="BY18" s="126"/>
      <c r="BZ18" s="126"/>
      <c r="CA18" s="126"/>
      <c r="CB18" s="126"/>
    </row>
    <row r="19" spans="58:80" ht="0.75" customHeight="1"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6"/>
      <c r="BW19" s="126"/>
      <c r="BX19" s="126"/>
      <c r="BY19" s="126"/>
      <c r="BZ19" s="126"/>
      <c r="CA19" s="126"/>
      <c r="CB19" s="126"/>
    </row>
    <row r="20" spans="58:80" ht="0.75" customHeight="1" thickBot="1"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5"/>
      <c r="BU20" s="125"/>
      <c r="BV20" s="126"/>
      <c r="BW20" s="126"/>
      <c r="BX20" s="126"/>
      <c r="BY20" s="126"/>
      <c r="BZ20" s="126"/>
      <c r="CA20" s="126"/>
      <c r="CB20" s="126"/>
    </row>
    <row r="21" spans="13:80" ht="16.5" thickBot="1">
      <c r="M21" s="353" t="s">
        <v>16</v>
      </c>
      <c r="N21" s="354"/>
      <c r="O21" s="354"/>
      <c r="P21" s="354"/>
      <c r="Q21" s="354"/>
      <c r="R21" s="354"/>
      <c r="S21" s="354"/>
      <c r="T21" s="354"/>
      <c r="U21" s="354"/>
      <c r="V21" s="354"/>
      <c r="W21" s="354"/>
      <c r="X21" s="354"/>
      <c r="Y21" s="354"/>
      <c r="Z21" s="354"/>
      <c r="AA21" s="354"/>
      <c r="AB21" s="354"/>
      <c r="AC21" s="354"/>
      <c r="AD21" s="354"/>
      <c r="AE21" s="354"/>
      <c r="AF21" s="354"/>
      <c r="AG21" s="354"/>
      <c r="AH21" s="354"/>
      <c r="AI21" s="354"/>
      <c r="AJ21" s="354"/>
      <c r="AK21" s="354"/>
      <c r="AL21" s="354"/>
      <c r="AM21" s="354"/>
      <c r="AN21" s="354"/>
      <c r="AO21" s="354"/>
      <c r="AP21" s="354"/>
      <c r="AQ21" s="354"/>
      <c r="AR21" s="354"/>
      <c r="AS21" s="35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6"/>
      <c r="BW21" s="126"/>
      <c r="BX21" s="126"/>
      <c r="BY21" s="126"/>
      <c r="BZ21" s="126"/>
      <c r="CA21" s="126"/>
      <c r="CB21" s="126"/>
    </row>
    <row r="22" spans="13:80" ht="15">
      <c r="M22" s="356" t="s">
        <v>0</v>
      </c>
      <c r="N22" s="357"/>
      <c r="O22" s="359" t="str">
        <f>'Rangliste Teams Zwischenrunde'!$B$27</f>
        <v>SV Spexard</v>
      </c>
      <c r="P22" s="360"/>
      <c r="Q22" s="360"/>
      <c r="R22" s="360"/>
      <c r="S22" s="360"/>
      <c r="T22" s="360"/>
      <c r="U22" s="360"/>
      <c r="V22" s="360"/>
      <c r="W22" s="360"/>
      <c r="X22" s="360"/>
      <c r="Y22" s="360"/>
      <c r="Z22" s="360"/>
      <c r="AA22" s="360"/>
      <c r="AB22" s="360"/>
      <c r="AC22" s="360"/>
      <c r="AD22" s="360"/>
      <c r="AE22" s="360"/>
      <c r="AF22" s="360"/>
      <c r="AG22" s="360"/>
      <c r="AH22" s="360"/>
      <c r="AI22" s="360"/>
      <c r="AJ22" s="360"/>
      <c r="AK22" s="360"/>
      <c r="AL22" s="360"/>
      <c r="AM22" s="360"/>
      <c r="AN22" s="360"/>
      <c r="AO22" s="360"/>
      <c r="AP22" s="360"/>
      <c r="AQ22" s="360"/>
      <c r="AR22" s="360"/>
      <c r="AS22" s="361"/>
      <c r="AT22" s="5"/>
      <c r="AU22" s="279" t="s">
        <v>203</v>
      </c>
      <c r="AV22" s="364"/>
      <c r="AW22" s="364"/>
      <c r="AX22" s="364"/>
      <c r="AY22" s="364"/>
      <c r="AZ22" s="364"/>
      <c r="BA22" s="364"/>
      <c r="BB22" s="364"/>
      <c r="BC22" s="364"/>
      <c r="BD22" s="364"/>
      <c r="BE22" s="364"/>
      <c r="BF22" s="364"/>
      <c r="BG22" s="364"/>
      <c r="BH22" s="364"/>
      <c r="BI22" s="364"/>
      <c r="BJ22" s="364"/>
      <c r="BK22" s="364"/>
      <c r="BL22" s="364"/>
      <c r="BM22" s="364"/>
      <c r="BN22" s="364"/>
      <c r="BO22" s="364"/>
      <c r="BP22" s="364"/>
      <c r="BQ22" s="364"/>
      <c r="BR22" s="364"/>
      <c r="BS22" s="364"/>
      <c r="BT22" s="364"/>
      <c r="BU22" s="364"/>
      <c r="BV22" s="364"/>
      <c r="BW22" s="364"/>
      <c r="BX22" s="364"/>
      <c r="BY22" s="364"/>
      <c r="BZ22" s="126"/>
      <c r="CA22" s="126"/>
      <c r="CB22" s="126"/>
    </row>
    <row r="23" spans="13:80" ht="15">
      <c r="M23" s="362" t="s">
        <v>1</v>
      </c>
      <c r="N23" s="363"/>
      <c r="O23" s="279" t="str">
        <f>'Rangliste Teams Zwischenrunde'!$B$28</f>
        <v>FS Wilanow Warschau I (PL)</v>
      </c>
      <c r="P23" s="364"/>
      <c r="Q23" s="364"/>
      <c r="R23" s="364"/>
      <c r="S23" s="364"/>
      <c r="T23" s="364"/>
      <c r="U23" s="364"/>
      <c r="V23" s="364"/>
      <c r="W23" s="364"/>
      <c r="X23" s="364"/>
      <c r="Y23" s="364"/>
      <c r="Z23" s="364"/>
      <c r="AA23" s="364"/>
      <c r="AB23" s="364"/>
      <c r="AC23" s="364"/>
      <c r="AD23" s="364"/>
      <c r="AE23" s="364"/>
      <c r="AF23" s="364"/>
      <c r="AG23" s="364"/>
      <c r="AH23" s="364"/>
      <c r="AI23" s="364"/>
      <c r="AJ23" s="364"/>
      <c r="AK23" s="364"/>
      <c r="AL23" s="364"/>
      <c r="AM23" s="364"/>
      <c r="AN23" s="364"/>
      <c r="AO23" s="364"/>
      <c r="AP23" s="364"/>
      <c r="AQ23" s="364"/>
      <c r="AR23" s="364"/>
      <c r="AS23" s="365"/>
      <c r="AT23" s="5"/>
      <c r="AU23" s="279" t="s">
        <v>204</v>
      </c>
      <c r="AV23" s="364"/>
      <c r="AW23" s="364"/>
      <c r="AX23" s="364"/>
      <c r="AY23" s="364"/>
      <c r="AZ23" s="364"/>
      <c r="BA23" s="364"/>
      <c r="BB23" s="364"/>
      <c r="BC23" s="364"/>
      <c r="BD23" s="364"/>
      <c r="BE23" s="364"/>
      <c r="BF23" s="364"/>
      <c r="BG23" s="364"/>
      <c r="BH23" s="364"/>
      <c r="BI23" s="364"/>
      <c r="BJ23" s="364"/>
      <c r="BK23" s="364"/>
      <c r="BL23" s="364"/>
      <c r="BM23" s="364"/>
      <c r="BN23" s="364"/>
      <c r="BO23" s="364"/>
      <c r="BP23" s="364"/>
      <c r="BQ23" s="364"/>
      <c r="BR23" s="364"/>
      <c r="BS23" s="364"/>
      <c r="BT23" s="364"/>
      <c r="BU23" s="364"/>
      <c r="BV23" s="364"/>
      <c r="BW23" s="364"/>
      <c r="BX23" s="364"/>
      <c r="BY23" s="364"/>
      <c r="BZ23" s="126"/>
      <c r="CA23" s="126"/>
      <c r="CB23" s="126"/>
    </row>
    <row r="24" spans="13:80" ht="15.75" thickBot="1">
      <c r="M24" s="351" t="s">
        <v>2</v>
      </c>
      <c r="N24" s="352"/>
      <c r="O24" s="275" t="str">
        <f>'Rangliste Teams Zwischenrunde'!$B$29</f>
        <v>FSC Rheda</v>
      </c>
      <c r="P24" s="349"/>
      <c r="Q24" s="349"/>
      <c r="R24" s="349"/>
      <c r="S24" s="349"/>
      <c r="T24" s="349"/>
      <c r="U24" s="349"/>
      <c r="V24" s="349"/>
      <c r="W24" s="349"/>
      <c r="X24" s="349"/>
      <c r="Y24" s="349"/>
      <c r="Z24" s="349"/>
      <c r="AA24" s="349"/>
      <c r="AB24" s="349"/>
      <c r="AC24" s="349"/>
      <c r="AD24" s="349"/>
      <c r="AE24" s="349"/>
      <c r="AF24" s="349"/>
      <c r="AG24" s="349"/>
      <c r="AH24" s="349"/>
      <c r="AI24" s="349"/>
      <c r="AJ24" s="349"/>
      <c r="AK24" s="349"/>
      <c r="AL24" s="349"/>
      <c r="AM24" s="349"/>
      <c r="AN24" s="349"/>
      <c r="AO24" s="349"/>
      <c r="AP24" s="349"/>
      <c r="AQ24" s="349"/>
      <c r="AR24" s="349"/>
      <c r="AS24" s="350"/>
      <c r="AT24" s="5"/>
      <c r="AU24" s="279" t="s">
        <v>205</v>
      </c>
      <c r="AV24" s="364"/>
      <c r="AW24" s="364"/>
      <c r="AX24" s="364"/>
      <c r="AY24" s="364"/>
      <c r="AZ24" s="364"/>
      <c r="BA24" s="364"/>
      <c r="BB24" s="364"/>
      <c r="BC24" s="364"/>
      <c r="BD24" s="364"/>
      <c r="BE24" s="364"/>
      <c r="BF24" s="364"/>
      <c r="BG24" s="364"/>
      <c r="BH24" s="364"/>
      <c r="BI24" s="364"/>
      <c r="BJ24" s="364"/>
      <c r="BK24" s="364"/>
      <c r="BL24" s="364"/>
      <c r="BM24" s="364"/>
      <c r="BN24" s="364"/>
      <c r="BO24" s="364"/>
      <c r="BP24" s="364"/>
      <c r="BQ24" s="364"/>
      <c r="BR24" s="364"/>
      <c r="BS24" s="364"/>
      <c r="BT24" s="364"/>
      <c r="BU24" s="364"/>
      <c r="BV24" s="364"/>
      <c r="BW24" s="364"/>
      <c r="BX24" s="364"/>
      <c r="BY24" s="364"/>
      <c r="BZ24" s="126"/>
      <c r="CA24" s="126"/>
      <c r="CB24" s="126"/>
    </row>
    <row r="26" spans="2:80" ht="12.75">
      <c r="B26" s="37" t="s">
        <v>156</v>
      </c>
      <c r="BF26" s="125"/>
      <c r="BG26" s="125"/>
      <c r="BH26" s="125"/>
      <c r="BI26" s="125"/>
      <c r="BJ26" s="125"/>
      <c r="BK26" s="125"/>
      <c r="BL26" s="125"/>
      <c r="BM26" s="125"/>
      <c r="BN26" s="125"/>
      <c r="BO26" s="125"/>
      <c r="BP26" s="125"/>
      <c r="BQ26" s="125"/>
      <c r="BR26" s="125"/>
      <c r="BS26" s="125"/>
      <c r="BT26" s="125"/>
      <c r="BU26" s="125"/>
      <c r="BV26" s="126"/>
      <c r="BW26" s="126"/>
      <c r="BX26" s="126"/>
      <c r="BY26" s="126"/>
      <c r="BZ26" s="126"/>
      <c r="CA26" s="126"/>
      <c r="CB26" s="126"/>
    </row>
    <row r="27" spans="58:80" ht="6" customHeight="1" thickBot="1">
      <c r="BF27" s="125"/>
      <c r="BG27" s="125"/>
      <c r="BH27" s="125"/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5"/>
      <c r="BT27" s="125"/>
      <c r="BU27" s="125"/>
      <c r="BV27" s="126"/>
      <c r="BW27" s="126"/>
      <c r="BX27" s="126"/>
      <c r="BY27" s="126"/>
      <c r="BZ27" s="126"/>
      <c r="CA27" s="126"/>
      <c r="CB27" s="126"/>
    </row>
    <row r="28" spans="2:147" s="26" customFormat="1" ht="16.5" customHeight="1" thickBot="1">
      <c r="B28" s="312" t="s">
        <v>5</v>
      </c>
      <c r="C28" s="313"/>
      <c r="D28" s="316" t="s">
        <v>6</v>
      </c>
      <c r="E28" s="317"/>
      <c r="F28" s="317"/>
      <c r="G28" s="317"/>
      <c r="H28" s="317"/>
      <c r="I28" s="318"/>
      <c r="J28" s="316" t="s">
        <v>7</v>
      </c>
      <c r="K28" s="317"/>
      <c r="L28" s="317"/>
      <c r="M28" s="317"/>
      <c r="N28" s="318"/>
      <c r="O28" s="316" t="s">
        <v>8</v>
      </c>
      <c r="P28" s="317"/>
      <c r="Q28" s="317"/>
      <c r="R28" s="317"/>
      <c r="S28" s="317"/>
      <c r="T28" s="317"/>
      <c r="U28" s="317"/>
      <c r="V28" s="317"/>
      <c r="W28" s="317"/>
      <c r="X28" s="317"/>
      <c r="Y28" s="317"/>
      <c r="Z28" s="317"/>
      <c r="AA28" s="317"/>
      <c r="AB28" s="317"/>
      <c r="AC28" s="317"/>
      <c r="AD28" s="317"/>
      <c r="AE28" s="317"/>
      <c r="AF28" s="317"/>
      <c r="AG28" s="317"/>
      <c r="AH28" s="317"/>
      <c r="AI28" s="317"/>
      <c r="AJ28" s="317"/>
      <c r="AK28" s="317"/>
      <c r="AL28" s="317"/>
      <c r="AM28" s="317"/>
      <c r="AN28" s="317"/>
      <c r="AO28" s="317"/>
      <c r="AP28" s="317"/>
      <c r="AQ28" s="317"/>
      <c r="AR28" s="317"/>
      <c r="AS28" s="317"/>
      <c r="AT28" s="317"/>
      <c r="AU28" s="317"/>
      <c r="AV28" s="318"/>
      <c r="AW28" s="316" t="s">
        <v>9</v>
      </c>
      <c r="AX28" s="317"/>
      <c r="AY28" s="317"/>
      <c r="AZ28" s="317"/>
      <c r="BA28" s="318"/>
      <c r="BB28" s="314"/>
      <c r="BC28" s="315"/>
      <c r="BD28" s="106"/>
      <c r="BE28" s="123"/>
      <c r="BF28" s="79" t="s">
        <v>10</v>
      </c>
      <c r="BG28" s="127"/>
      <c r="BH28" s="127"/>
      <c r="BI28" s="128"/>
      <c r="BJ28" s="144"/>
      <c r="BK28" s="144"/>
      <c r="BL28" s="144"/>
      <c r="BM28" s="144"/>
      <c r="BN28" s="144"/>
      <c r="BO28" s="144"/>
      <c r="BP28" s="144"/>
      <c r="BQ28" s="144"/>
      <c r="BR28" s="144"/>
      <c r="BS28" s="144"/>
      <c r="BT28" s="144"/>
      <c r="BU28" s="144"/>
      <c r="BV28" s="145"/>
      <c r="BW28" s="145"/>
      <c r="BX28" s="145"/>
      <c r="BY28" s="145"/>
      <c r="BZ28" s="145"/>
      <c r="CA28" s="145"/>
      <c r="CB28" s="145"/>
      <c r="CC28" s="108"/>
      <c r="CD28" s="108"/>
      <c r="CE28" s="108"/>
      <c r="CF28" s="108"/>
      <c r="CG28" s="108"/>
      <c r="CH28" s="108"/>
      <c r="CI28" s="108"/>
      <c r="CJ28" s="108"/>
      <c r="CK28" s="108"/>
      <c r="CL28" s="108"/>
      <c r="CM28" s="108"/>
      <c r="CN28" s="108"/>
      <c r="CO28" s="108"/>
      <c r="CP28" s="108"/>
      <c r="CQ28" s="108"/>
      <c r="CR28" s="108"/>
      <c r="CS28" s="108"/>
      <c r="CT28" s="108"/>
      <c r="CU28" s="108"/>
      <c r="CV28" s="108"/>
      <c r="CW28" s="108"/>
      <c r="CX28" s="108"/>
      <c r="CY28" s="108"/>
      <c r="CZ28" s="108"/>
      <c r="DA28" s="108"/>
      <c r="DB28" s="108"/>
      <c r="DC28" s="108"/>
      <c r="DD28" s="108"/>
      <c r="DE28" s="108"/>
      <c r="DF28" s="108"/>
      <c r="DG28" s="108"/>
      <c r="DH28" s="108"/>
      <c r="DI28" s="108"/>
      <c r="DJ28" s="108"/>
      <c r="DK28" s="108"/>
      <c r="DL28" s="108"/>
      <c r="DM28" s="108"/>
      <c r="DN28" s="108"/>
      <c r="DO28" s="108"/>
      <c r="DP28" s="108"/>
      <c r="DQ28" s="108"/>
      <c r="DR28" s="108"/>
      <c r="DS28" s="108"/>
      <c r="DT28" s="108"/>
      <c r="DU28" s="108"/>
      <c r="DV28" s="108"/>
      <c r="DW28" s="108"/>
      <c r="DX28" s="108"/>
      <c r="DY28" s="108"/>
      <c r="DZ28" s="108"/>
      <c r="EA28" s="108"/>
      <c r="EB28" s="108"/>
      <c r="EC28" s="108"/>
      <c r="ED28" s="108"/>
      <c r="EE28" s="108"/>
      <c r="EF28" s="108"/>
      <c r="EG28" s="108"/>
      <c r="EH28" s="108"/>
      <c r="EI28" s="108"/>
      <c r="EJ28" s="108"/>
      <c r="EK28" s="108"/>
      <c r="EL28" s="108"/>
      <c r="EM28" s="108"/>
      <c r="EN28" s="108"/>
      <c r="EO28" s="108"/>
      <c r="EP28" s="108"/>
      <c r="EQ28" s="108"/>
    </row>
    <row r="29" spans="2:80" s="38" customFormat="1" ht="18" customHeight="1" thickBot="1">
      <c r="B29" s="310">
        <v>1</v>
      </c>
      <c r="C29" s="311"/>
      <c r="D29" s="286">
        <v>5</v>
      </c>
      <c r="E29" s="287"/>
      <c r="F29" s="287"/>
      <c r="G29" s="287"/>
      <c r="H29" s="287"/>
      <c r="I29" s="288"/>
      <c r="J29" s="291">
        <v>0.6826388888888889</v>
      </c>
      <c r="K29" s="291"/>
      <c r="L29" s="291"/>
      <c r="M29" s="291"/>
      <c r="N29" s="292"/>
      <c r="O29" s="293" t="str">
        <f>O22</f>
        <v>SV Spexard</v>
      </c>
      <c r="P29" s="289"/>
      <c r="Q29" s="289"/>
      <c r="R29" s="289"/>
      <c r="S29" s="289"/>
      <c r="T29" s="289"/>
      <c r="U29" s="289"/>
      <c r="V29" s="289"/>
      <c r="W29" s="289"/>
      <c r="X29" s="289"/>
      <c r="Y29" s="289"/>
      <c r="Z29" s="289"/>
      <c r="AA29" s="289"/>
      <c r="AB29" s="289"/>
      <c r="AC29" s="289"/>
      <c r="AD29" s="289"/>
      <c r="AE29" s="59" t="s">
        <v>11</v>
      </c>
      <c r="AF29" s="289" t="str">
        <f>O23</f>
        <v>FS Wilanow Warschau I (PL)</v>
      </c>
      <c r="AG29" s="289"/>
      <c r="AH29" s="289"/>
      <c r="AI29" s="289"/>
      <c r="AJ29" s="289"/>
      <c r="AK29" s="289"/>
      <c r="AL29" s="289"/>
      <c r="AM29" s="289"/>
      <c r="AN29" s="289"/>
      <c r="AO29" s="289"/>
      <c r="AP29" s="289"/>
      <c r="AQ29" s="289"/>
      <c r="AR29" s="289"/>
      <c r="AS29" s="289"/>
      <c r="AT29" s="289"/>
      <c r="AU29" s="289"/>
      <c r="AV29" s="290"/>
      <c r="AW29" s="301">
        <v>2</v>
      </c>
      <c r="AX29" s="302"/>
      <c r="AY29" s="59" t="s">
        <v>12</v>
      </c>
      <c r="AZ29" s="302">
        <v>0</v>
      </c>
      <c r="BA29" s="308"/>
      <c r="BB29" s="301"/>
      <c r="BC29" s="307"/>
      <c r="BE29" s="107"/>
      <c r="BF29" s="130">
        <f>IF(ISBLANK(AW29),"0",IF(AW29&gt;AZ29,3,IF(AW29=AZ29,1,0)))</f>
        <v>3</v>
      </c>
      <c r="BG29" s="130" t="s">
        <v>12</v>
      </c>
      <c r="BH29" s="130">
        <f>IF(ISBLANK(AZ29),"0",IF(AZ29&gt;AW29,3,IF(AZ29=AW29,1,0)))</f>
        <v>0</v>
      </c>
      <c r="BI29" s="128"/>
      <c r="BJ29" s="144"/>
      <c r="BK29" s="144"/>
      <c r="BL29" s="144"/>
      <c r="BM29" s="82" t="str">
        <f>$O$22</f>
        <v>SV Spexard</v>
      </c>
      <c r="BN29" s="83">
        <f>COUNT($BF$29,$BH$33)</f>
        <v>2</v>
      </c>
      <c r="BO29" s="83">
        <f>SUM($BF$29+$BH$33)</f>
        <v>6</v>
      </c>
      <c r="BP29" s="83">
        <f>SUM($AW$29+$AZ$33)</f>
        <v>5</v>
      </c>
      <c r="BQ29" s="84" t="s">
        <v>12</v>
      </c>
      <c r="BR29" s="83">
        <f>SUM($AZ$29+$AW$33)</f>
        <v>0</v>
      </c>
      <c r="BS29" s="83">
        <f>SUM(BP29-BR29)</f>
        <v>5</v>
      </c>
      <c r="BT29" s="128"/>
      <c r="BU29" s="128" t="str">
        <f>IF(BV29&gt;0,"Mannschaften gleich!",BM29)</f>
        <v>SV Spexard</v>
      </c>
      <c r="BV29" s="129">
        <f>IF(AND(BO29=BO30,BS29=BS30,BP29=BP30),1,0)</f>
        <v>0</v>
      </c>
      <c r="BW29" s="129"/>
      <c r="BX29" s="129"/>
      <c r="BY29" s="129"/>
      <c r="BZ29" s="129"/>
      <c r="CA29" s="129"/>
      <c r="CB29" s="129"/>
    </row>
    <row r="30" spans="2:80" s="38" customFormat="1" ht="18" customHeight="1" thickBot="1">
      <c r="B30" s="304"/>
      <c r="C30" s="305"/>
      <c r="D30" s="305"/>
      <c r="E30" s="305"/>
      <c r="F30" s="305"/>
      <c r="G30" s="305"/>
      <c r="H30" s="305"/>
      <c r="I30" s="305"/>
      <c r="J30" s="305"/>
      <c r="K30" s="305"/>
      <c r="L30" s="305"/>
      <c r="M30" s="305"/>
      <c r="N30" s="305"/>
      <c r="O30" s="305"/>
      <c r="P30" s="305"/>
      <c r="Q30" s="305"/>
      <c r="R30" s="305"/>
      <c r="S30" s="305"/>
      <c r="T30" s="305"/>
      <c r="U30" s="305"/>
      <c r="V30" s="305"/>
      <c r="W30" s="305"/>
      <c r="X30" s="305"/>
      <c r="Y30" s="305"/>
      <c r="Z30" s="305"/>
      <c r="AA30" s="305"/>
      <c r="AB30" s="305"/>
      <c r="AC30" s="305"/>
      <c r="AD30" s="305"/>
      <c r="AE30" s="305"/>
      <c r="AF30" s="305"/>
      <c r="AG30" s="305"/>
      <c r="AH30" s="305"/>
      <c r="AI30" s="305"/>
      <c r="AJ30" s="305"/>
      <c r="AK30" s="305"/>
      <c r="AL30" s="305"/>
      <c r="AM30" s="305"/>
      <c r="AN30" s="305"/>
      <c r="AO30" s="305"/>
      <c r="AP30" s="305"/>
      <c r="AQ30" s="305"/>
      <c r="AR30" s="305"/>
      <c r="AS30" s="305"/>
      <c r="AT30" s="305"/>
      <c r="AU30" s="305"/>
      <c r="AV30" s="305"/>
      <c r="AW30" s="305"/>
      <c r="AX30" s="305"/>
      <c r="AY30" s="305"/>
      <c r="AZ30" s="305"/>
      <c r="BA30" s="305"/>
      <c r="BB30" s="305"/>
      <c r="BC30" s="306"/>
      <c r="BE30" s="107"/>
      <c r="BF30" s="130"/>
      <c r="BG30" s="130"/>
      <c r="BH30" s="130"/>
      <c r="BI30" s="128"/>
      <c r="BJ30" s="128"/>
      <c r="BK30" s="128"/>
      <c r="BL30" s="128"/>
      <c r="BM30" s="82" t="str">
        <f>$O$23</f>
        <v>FS Wilanow Warschau I (PL)</v>
      </c>
      <c r="BN30" s="83">
        <f>COUNT($BH$29,$BF$31)</f>
        <v>2</v>
      </c>
      <c r="BO30" s="83">
        <f>SUM($BH$29+$BF$31)</f>
        <v>3</v>
      </c>
      <c r="BP30" s="83">
        <f>SUM($AZ$29+$AW$31)</f>
        <v>2</v>
      </c>
      <c r="BQ30" s="84" t="s">
        <v>12</v>
      </c>
      <c r="BR30" s="83">
        <f>SUM($AW$29+$AZ$31)</f>
        <v>3</v>
      </c>
      <c r="BS30" s="83">
        <f>SUM(BP30-BR30)</f>
        <v>-1</v>
      </c>
      <c r="BT30" s="128"/>
      <c r="BU30" s="128" t="str">
        <f>IF((BV30+BW30)&gt;0,"Mannschaften gleich!",BM30)</f>
        <v>FS Wilanow Warschau I (PL)</v>
      </c>
      <c r="BV30" s="129">
        <f>IF(AND(BO30=BO31,BS30=BS31,BP30=BP31),1,0)</f>
        <v>0</v>
      </c>
      <c r="BW30" s="129">
        <f>IF(AND(BO29=BO30,BS29=BS30,BP29=BP30),1,0)</f>
        <v>0</v>
      </c>
      <c r="BX30" s="129"/>
      <c r="BY30" s="129"/>
      <c r="BZ30" s="129"/>
      <c r="CA30" s="129"/>
      <c r="CB30" s="129"/>
    </row>
    <row r="31" spans="2:147" s="26" customFormat="1" ht="18" customHeight="1" thickBot="1">
      <c r="B31" s="310">
        <v>2</v>
      </c>
      <c r="C31" s="311"/>
      <c r="D31" s="286">
        <v>5</v>
      </c>
      <c r="E31" s="287"/>
      <c r="F31" s="287"/>
      <c r="G31" s="287"/>
      <c r="H31" s="287"/>
      <c r="I31" s="288"/>
      <c r="J31" s="291">
        <v>0.7076388888888889</v>
      </c>
      <c r="K31" s="291"/>
      <c r="L31" s="291"/>
      <c r="M31" s="291"/>
      <c r="N31" s="292"/>
      <c r="O31" s="293" t="str">
        <f>O23</f>
        <v>FS Wilanow Warschau I (PL)</v>
      </c>
      <c r="P31" s="289"/>
      <c r="Q31" s="289"/>
      <c r="R31" s="289"/>
      <c r="S31" s="289"/>
      <c r="T31" s="289"/>
      <c r="U31" s="289"/>
      <c r="V31" s="289"/>
      <c r="W31" s="289"/>
      <c r="X31" s="289"/>
      <c r="Y31" s="289"/>
      <c r="Z31" s="289"/>
      <c r="AA31" s="289"/>
      <c r="AB31" s="289"/>
      <c r="AC31" s="289"/>
      <c r="AD31" s="289"/>
      <c r="AE31" s="59" t="s">
        <v>11</v>
      </c>
      <c r="AF31" s="289" t="str">
        <f>O24</f>
        <v>FSC Rheda</v>
      </c>
      <c r="AG31" s="289"/>
      <c r="AH31" s="289"/>
      <c r="AI31" s="289"/>
      <c r="AJ31" s="289"/>
      <c r="AK31" s="289"/>
      <c r="AL31" s="289"/>
      <c r="AM31" s="289"/>
      <c r="AN31" s="289"/>
      <c r="AO31" s="289"/>
      <c r="AP31" s="289"/>
      <c r="AQ31" s="289"/>
      <c r="AR31" s="289"/>
      <c r="AS31" s="289"/>
      <c r="AT31" s="289"/>
      <c r="AU31" s="289"/>
      <c r="AV31" s="290"/>
      <c r="AW31" s="301">
        <v>2</v>
      </c>
      <c r="AX31" s="302"/>
      <c r="AY31" s="59" t="s">
        <v>12</v>
      </c>
      <c r="AZ31" s="302">
        <v>1</v>
      </c>
      <c r="BA31" s="308"/>
      <c r="BB31" s="301"/>
      <c r="BC31" s="307"/>
      <c r="BD31" s="106"/>
      <c r="BE31" s="107"/>
      <c r="BF31" s="130">
        <f>IF(ISBLANK(AW31),"0",IF(AW31&gt;AZ31,3,IF(AW31=AZ31,1,0)))</f>
        <v>3</v>
      </c>
      <c r="BG31" s="130" t="s">
        <v>12</v>
      </c>
      <c r="BH31" s="130">
        <f>IF(ISBLANK(AZ31),"0",IF(AZ31&gt;AW31,3,IF(AZ31=AW31,1,0)))</f>
        <v>0</v>
      </c>
      <c r="BI31" s="128"/>
      <c r="BJ31" s="128"/>
      <c r="BK31" s="128"/>
      <c r="BL31" s="128"/>
      <c r="BM31" s="85" t="str">
        <f>$O$24</f>
        <v>FSC Rheda</v>
      </c>
      <c r="BN31" s="83">
        <f>COUNT($BH$31,$BF$33)</f>
        <v>2</v>
      </c>
      <c r="BO31" s="83">
        <f>SUM($BH$31+$BF$33)</f>
        <v>0</v>
      </c>
      <c r="BP31" s="83">
        <f>SUM($AZ$31+$AW$33)</f>
        <v>1</v>
      </c>
      <c r="BQ31" s="84" t="s">
        <v>12</v>
      </c>
      <c r="BR31" s="83">
        <f>SUM($AW$31+$AZ$33)</f>
        <v>5</v>
      </c>
      <c r="BS31" s="83">
        <f>SUM(BP31-BR31)</f>
        <v>-4</v>
      </c>
      <c r="BT31" s="128"/>
      <c r="BU31" s="128" t="str">
        <f>IF((BV31+BW31)&gt;0,"Mannschaften gleich!",BM31)</f>
        <v>FSC Rheda</v>
      </c>
      <c r="BV31" s="129"/>
      <c r="BW31" s="129">
        <f>IF(AND(BO30=BO31,BS30=BS31,BP30=BP31),1,0)</f>
        <v>0</v>
      </c>
      <c r="BX31" s="129"/>
      <c r="BY31" s="129"/>
      <c r="BZ31" s="129"/>
      <c r="CA31" s="129"/>
      <c r="CB31" s="129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  <c r="DC31" s="106"/>
      <c r="DD31" s="106"/>
      <c r="DE31" s="106"/>
      <c r="DF31" s="106"/>
      <c r="DG31" s="106"/>
      <c r="DH31" s="106"/>
      <c r="DI31" s="106"/>
      <c r="DJ31" s="106"/>
      <c r="DK31" s="106"/>
      <c r="DL31" s="106"/>
      <c r="DM31" s="106"/>
      <c r="DN31" s="106"/>
      <c r="DO31" s="106"/>
      <c r="DP31" s="106"/>
      <c r="DQ31" s="106"/>
      <c r="DR31" s="106"/>
      <c r="DS31" s="106"/>
      <c r="DT31" s="106"/>
      <c r="DU31" s="106"/>
      <c r="DV31" s="106"/>
      <c r="DW31" s="106"/>
      <c r="DX31" s="106"/>
      <c r="DY31" s="106"/>
      <c r="DZ31" s="106"/>
      <c r="EA31" s="106"/>
      <c r="EB31" s="106"/>
      <c r="EC31" s="106"/>
      <c r="ED31" s="106"/>
      <c r="EE31" s="106"/>
      <c r="EF31" s="106"/>
      <c r="EG31" s="106"/>
      <c r="EH31" s="106"/>
      <c r="EI31" s="106"/>
      <c r="EJ31" s="106"/>
      <c r="EK31" s="106"/>
      <c r="EL31" s="106"/>
      <c r="EM31" s="106"/>
      <c r="EN31" s="106"/>
      <c r="EO31" s="106"/>
      <c r="EP31" s="106"/>
      <c r="EQ31" s="106"/>
    </row>
    <row r="32" spans="2:147" s="26" customFormat="1" ht="18" customHeight="1" thickBot="1">
      <c r="B32" s="304"/>
      <c r="C32" s="305"/>
      <c r="D32" s="305"/>
      <c r="E32" s="305"/>
      <c r="F32" s="305"/>
      <c r="G32" s="305"/>
      <c r="H32" s="305"/>
      <c r="I32" s="305"/>
      <c r="J32" s="305"/>
      <c r="K32" s="305"/>
      <c r="L32" s="305"/>
      <c r="M32" s="305"/>
      <c r="N32" s="305"/>
      <c r="O32" s="305"/>
      <c r="P32" s="305"/>
      <c r="Q32" s="305"/>
      <c r="R32" s="305"/>
      <c r="S32" s="305"/>
      <c r="T32" s="305"/>
      <c r="U32" s="305"/>
      <c r="V32" s="305"/>
      <c r="W32" s="305"/>
      <c r="X32" s="305"/>
      <c r="Y32" s="305"/>
      <c r="Z32" s="305"/>
      <c r="AA32" s="305"/>
      <c r="AB32" s="305"/>
      <c r="AC32" s="305"/>
      <c r="AD32" s="305"/>
      <c r="AE32" s="305"/>
      <c r="AF32" s="305"/>
      <c r="AG32" s="305"/>
      <c r="AH32" s="305"/>
      <c r="AI32" s="305"/>
      <c r="AJ32" s="305"/>
      <c r="AK32" s="305"/>
      <c r="AL32" s="305"/>
      <c r="AM32" s="305"/>
      <c r="AN32" s="305"/>
      <c r="AO32" s="305"/>
      <c r="AP32" s="305"/>
      <c r="AQ32" s="305"/>
      <c r="AR32" s="305"/>
      <c r="AS32" s="305"/>
      <c r="AT32" s="305"/>
      <c r="AU32" s="305"/>
      <c r="AV32" s="305"/>
      <c r="AW32" s="305"/>
      <c r="AX32" s="305"/>
      <c r="AY32" s="305"/>
      <c r="AZ32" s="305"/>
      <c r="BA32" s="305"/>
      <c r="BB32" s="305"/>
      <c r="BC32" s="306"/>
      <c r="BD32" s="106"/>
      <c r="BE32" s="107"/>
      <c r="BF32" s="130"/>
      <c r="BG32" s="130"/>
      <c r="BH32" s="130"/>
      <c r="BI32" s="128"/>
      <c r="BJ32" s="128"/>
      <c r="BK32" s="128"/>
      <c r="BL32" s="128"/>
      <c r="BM32" s="82"/>
      <c r="BN32" s="83"/>
      <c r="BO32" s="83"/>
      <c r="BP32" s="83"/>
      <c r="BQ32" s="84"/>
      <c r="BR32" s="83"/>
      <c r="BS32" s="83"/>
      <c r="BT32" s="128"/>
      <c r="BU32" s="128"/>
      <c r="BV32" s="129"/>
      <c r="BW32" s="129"/>
      <c r="BX32" s="129"/>
      <c r="BY32" s="129"/>
      <c r="BZ32" s="129"/>
      <c r="CA32" s="129"/>
      <c r="CB32" s="129"/>
      <c r="CC32" s="106"/>
      <c r="CD32" s="106"/>
      <c r="CE32" s="106"/>
      <c r="CF32" s="106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6"/>
      <c r="CR32" s="106"/>
      <c r="CS32" s="106"/>
      <c r="CT32" s="106"/>
      <c r="CU32" s="106"/>
      <c r="CV32" s="106"/>
      <c r="CW32" s="106"/>
      <c r="CX32" s="106"/>
      <c r="CY32" s="106"/>
      <c r="CZ32" s="106"/>
      <c r="DA32" s="106"/>
      <c r="DB32" s="106"/>
      <c r="DC32" s="106"/>
      <c r="DD32" s="106"/>
      <c r="DE32" s="106"/>
      <c r="DF32" s="106"/>
      <c r="DG32" s="106"/>
      <c r="DH32" s="106"/>
      <c r="DI32" s="106"/>
      <c r="DJ32" s="106"/>
      <c r="DK32" s="106"/>
      <c r="DL32" s="106"/>
      <c r="DM32" s="106"/>
      <c r="DN32" s="106"/>
      <c r="DO32" s="106"/>
      <c r="DP32" s="106"/>
      <c r="DQ32" s="106"/>
      <c r="DR32" s="106"/>
      <c r="DS32" s="106"/>
      <c r="DT32" s="106"/>
      <c r="DU32" s="106"/>
      <c r="DV32" s="106"/>
      <c r="DW32" s="106"/>
      <c r="DX32" s="106"/>
      <c r="DY32" s="106"/>
      <c r="DZ32" s="106"/>
      <c r="EA32" s="106"/>
      <c r="EB32" s="106"/>
      <c r="EC32" s="106"/>
      <c r="ED32" s="106"/>
      <c r="EE32" s="106"/>
      <c r="EF32" s="106"/>
      <c r="EG32" s="106"/>
      <c r="EH32" s="106"/>
      <c r="EI32" s="106"/>
      <c r="EJ32" s="106"/>
      <c r="EK32" s="106"/>
      <c r="EL32" s="106"/>
      <c r="EM32" s="106"/>
      <c r="EN32" s="106"/>
      <c r="EO32" s="106"/>
      <c r="EP32" s="106"/>
      <c r="EQ32" s="106"/>
    </row>
    <row r="33" spans="2:147" s="26" customFormat="1" ht="18" customHeight="1" thickBot="1">
      <c r="B33" s="310">
        <v>3</v>
      </c>
      <c r="C33" s="311"/>
      <c r="D33" s="286">
        <v>5</v>
      </c>
      <c r="E33" s="287"/>
      <c r="F33" s="287"/>
      <c r="G33" s="287"/>
      <c r="H33" s="287"/>
      <c r="I33" s="288"/>
      <c r="J33" s="291">
        <v>0.7326388888888888</v>
      </c>
      <c r="K33" s="291"/>
      <c r="L33" s="291"/>
      <c r="M33" s="291"/>
      <c r="N33" s="292"/>
      <c r="O33" s="293" t="str">
        <f>O24</f>
        <v>FSC Rheda</v>
      </c>
      <c r="P33" s="289"/>
      <c r="Q33" s="289"/>
      <c r="R33" s="289"/>
      <c r="S33" s="289"/>
      <c r="T33" s="289"/>
      <c r="U33" s="289"/>
      <c r="V33" s="289"/>
      <c r="W33" s="289"/>
      <c r="X33" s="289"/>
      <c r="Y33" s="289"/>
      <c r="Z33" s="289"/>
      <c r="AA33" s="289"/>
      <c r="AB33" s="289"/>
      <c r="AC33" s="289"/>
      <c r="AD33" s="289"/>
      <c r="AE33" s="59" t="s">
        <v>11</v>
      </c>
      <c r="AF33" s="289" t="str">
        <f>O22</f>
        <v>SV Spexard</v>
      </c>
      <c r="AG33" s="289"/>
      <c r="AH33" s="289"/>
      <c r="AI33" s="289"/>
      <c r="AJ33" s="289"/>
      <c r="AK33" s="289"/>
      <c r="AL33" s="289"/>
      <c r="AM33" s="289"/>
      <c r="AN33" s="289"/>
      <c r="AO33" s="289"/>
      <c r="AP33" s="289"/>
      <c r="AQ33" s="289"/>
      <c r="AR33" s="289"/>
      <c r="AS33" s="289"/>
      <c r="AT33" s="289"/>
      <c r="AU33" s="289"/>
      <c r="AV33" s="290"/>
      <c r="AW33" s="301">
        <v>0</v>
      </c>
      <c r="AX33" s="302"/>
      <c r="AY33" s="59" t="s">
        <v>12</v>
      </c>
      <c r="AZ33" s="302">
        <v>3</v>
      </c>
      <c r="BA33" s="308"/>
      <c r="BB33" s="301"/>
      <c r="BC33" s="307"/>
      <c r="BD33" s="106"/>
      <c r="BE33" s="107"/>
      <c r="BF33" s="130">
        <f>IF(ISBLANK(AW33),"0",IF(AW33&gt;AZ33,3,IF(AW33=AZ33,1,0)))</f>
        <v>0</v>
      </c>
      <c r="BG33" s="130" t="s">
        <v>12</v>
      </c>
      <c r="BH33" s="130">
        <f>IF(ISBLANK(AZ33),"0",IF(AZ33&gt;AW33,3,IF(AZ33=AW33,1,0)))</f>
        <v>3</v>
      </c>
      <c r="BI33" s="128"/>
      <c r="BJ33" s="128"/>
      <c r="BK33" s="128"/>
      <c r="BL33" s="128"/>
      <c r="BM33" s="82"/>
      <c r="BN33" s="83"/>
      <c r="BO33" s="83"/>
      <c r="BP33" s="83"/>
      <c r="BQ33" s="84"/>
      <c r="BR33" s="83"/>
      <c r="BS33" s="83"/>
      <c r="BT33" s="128"/>
      <c r="BU33" s="128"/>
      <c r="BV33" s="129"/>
      <c r="BW33" s="129"/>
      <c r="BX33" s="129"/>
      <c r="BY33" s="129"/>
      <c r="BZ33" s="129"/>
      <c r="CA33" s="129"/>
      <c r="CB33" s="129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  <c r="CN33" s="106"/>
      <c r="CO33" s="106"/>
      <c r="CP33" s="106"/>
      <c r="CQ33" s="106"/>
      <c r="CR33" s="106"/>
      <c r="CS33" s="106"/>
      <c r="CT33" s="106"/>
      <c r="CU33" s="106"/>
      <c r="CV33" s="106"/>
      <c r="CW33" s="106"/>
      <c r="CX33" s="106"/>
      <c r="CY33" s="106"/>
      <c r="CZ33" s="106"/>
      <c r="DA33" s="106"/>
      <c r="DB33" s="106"/>
      <c r="DC33" s="106"/>
      <c r="DD33" s="106"/>
      <c r="DE33" s="106"/>
      <c r="DF33" s="106"/>
      <c r="DG33" s="106"/>
      <c r="DH33" s="106"/>
      <c r="DI33" s="106"/>
      <c r="DJ33" s="106"/>
      <c r="DK33" s="106"/>
      <c r="DL33" s="106"/>
      <c r="DM33" s="106"/>
      <c r="DN33" s="106"/>
      <c r="DO33" s="106"/>
      <c r="DP33" s="106"/>
      <c r="DQ33" s="106"/>
      <c r="DR33" s="106"/>
      <c r="DS33" s="106"/>
      <c r="DT33" s="106"/>
      <c r="DU33" s="106"/>
      <c r="DV33" s="106"/>
      <c r="DW33" s="106"/>
      <c r="DX33" s="106"/>
      <c r="DY33" s="106"/>
      <c r="DZ33" s="106"/>
      <c r="EA33" s="106"/>
      <c r="EB33" s="106"/>
      <c r="EC33" s="106"/>
      <c r="ED33" s="106"/>
      <c r="EE33" s="106"/>
      <c r="EF33" s="106"/>
      <c r="EG33" s="106"/>
      <c r="EH33" s="106"/>
      <c r="EI33" s="106"/>
      <c r="EJ33" s="106"/>
      <c r="EK33" s="106"/>
      <c r="EL33" s="106"/>
      <c r="EM33" s="106"/>
      <c r="EN33" s="106"/>
      <c r="EO33" s="106"/>
      <c r="EP33" s="106"/>
      <c r="EQ33" s="106"/>
    </row>
    <row r="35" spans="2:80" ht="12.75">
      <c r="B35" s="37" t="s">
        <v>36</v>
      </c>
      <c r="BE35" s="105"/>
      <c r="BF35" s="112"/>
      <c r="BG35" s="112"/>
      <c r="BH35" s="112"/>
      <c r="BI35" s="112"/>
      <c r="BJ35" s="112"/>
      <c r="BK35" s="112"/>
      <c r="BL35" s="112"/>
      <c r="BM35" s="112"/>
      <c r="BN35" s="112"/>
      <c r="BO35" s="112"/>
      <c r="BP35" s="112"/>
      <c r="BQ35" s="112"/>
      <c r="BR35" s="112"/>
      <c r="BS35" s="112"/>
      <c r="BT35" s="112"/>
      <c r="BU35" s="112"/>
      <c r="BV35" s="113"/>
      <c r="BW35" s="113"/>
      <c r="BX35" s="113"/>
      <c r="BY35" s="113"/>
      <c r="BZ35" s="113"/>
      <c r="CA35" s="113"/>
      <c r="CB35" s="113"/>
    </row>
    <row r="36" spans="57:80" ht="6" customHeight="1">
      <c r="BE36" s="105"/>
      <c r="BF36" s="112"/>
      <c r="BG36" s="112"/>
      <c r="BH36" s="112"/>
      <c r="BI36" s="112"/>
      <c r="BJ36" s="112"/>
      <c r="BK36" s="112"/>
      <c r="BL36" s="112"/>
      <c r="BM36" s="112"/>
      <c r="BN36" s="112"/>
      <c r="BO36" s="112"/>
      <c r="BP36" s="112"/>
      <c r="BQ36" s="112"/>
      <c r="BR36" s="112"/>
      <c r="BS36" s="112"/>
      <c r="BT36" s="112"/>
      <c r="BU36" s="112"/>
      <c r="BV36" s="113"/>
      <c r="BW36" s="113"/>
      <c r="BX36" s="113"/>
      <c r="BY36" s="113"/>
      <c r="BZ36" s="113"/>
      <c r="CA36" s="113"/>
      <c r="CB36" s="113"/>
    </row>
    <row r="37" spans="27:80" s="40" customFormat="1" ht="13.5" customHeight="1" thickBot="1">
      <c r="AA37" s="41"/>
      <c r="AB37" s="41"/>
      <c r="AC37" s="41"/>
      <c r="AD37" s="41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E37" s="109"/>
      <c r="BF37" s="131"/>
      <c r="BG37" s="131"/>
      <c r="BH37" s="131"/>
      <c r="BI37" s="131"/>
      <c r="BJ37" s="131"/>
      <c r="BK37" s="131"/>
      <c r="BL37" s="131"/>
      <c r="BM37" s="131"/>
      <c r="BN37" s="131"/>
      <c r="BO37" s="131"/>
      <c r="BP37" s="131"/>
      <c r="BQ37" s="131"/>
      <c r="BR37" s="131"/>
      <c r="BS37" s="131"/>
      <c r="BT37" s="131"/>
      <c r="BU37" s="131"/>
      <c r="BV37" s="132"/>
      <c r="BW37" s="132"/>
      <c r="BX37" s="132"/>
      <c r="BY37" s="132"/>
      <c r="BZ37" s="132"/>
      <c r="CA37" s="132"/>
      <c r="CB37" s="132"/>
    </row>
    <row r="38" spans="6:80" s="13" customFormat="1" ht="16.5" thickBot="1">
      <c r="F38" s="295" t="s">
        <v>17</v>
      </c>
      <c r="G38" s="296"/>
      <c r="H38" s="296"/>
      <c r="I38" s="296"/>
      <c r="J38" s="296"/>
      <c r="K38" s="296"/>
      <c r="L38" s="296"/>
      <c r="M38" s="296"/>
      <c r="N38" s="296"/>
      <c r="O38" s="296"/>
      <c r="P38" s="296"/>
      <c r="Q38" s="296"/>
      <c r="R38" s="296"/>
      <c r="S38" s="296"/>
      <c r="T38" s="296"/>
      <c r="U38" s="296"/>
      <c r="V38" s="296"/>
      <c r="W38" s="296"/>
      <c r="X38" s="296"/>
      <c r="Y38" s="296"/>
      <c r="Z38" s="296"/>
      <c r="AA38" s="296"/>
      <c r="AB38" s="296"/>
      <c r="AC38" s="296"/>
      <c r="AD38" s="296"/>
      <c r="AE38" s="296"/>
      <c r="AF38" s="296"/>
      <c r="AG38" s="297"/>
      <c r="AH38" s="309" t="s">
        <v>18</v>
      </c>
      <c r="AI38" s="296"/>
      <c r="AJ38" s="296"/>
      <c r="AK38" s="309" t="s">
        <v>13</v>
      </c>
      <c r="AL38" s="296"/>
      <c r="AM38" s="296"/>
      <c r="AN38" s="309" t="s">
        <v>14</v>
      </c>
      <c r="AO38" s="296"/>
      <c r="AP38" s="296"/>
      <c r="AQ38" s="296"/>
      <c r="AR38" s="296"/>
      <c r="AS38" s="296"/>
      <c r="AT38" s="297"/>
      <c r="AU38" s="296" t="s">
        <v>15</v>
      </c>
      <c r="AV38" s="296"/>
      <c r="AW38" s="303"/>
      <c r="BE38" s="76"/>
      <c r="BF38" s="133"/>
      <c r="BG38" s="133"/>
      <c r="BH38" s="133"/>
      <c r="BI38" s="133"/>
      <c r="BJ38" s="133"/>
      <c r="BK38" s="133"/>
      <c r="BL38" s="133"/>
      <c r="BM38" s="133"/>
      <c r="BN38" s="133"/>
      <c r="BO38" s="133"/>
      <c r="BP38" s="133"/>
      <c r="BQ38" s="133"/>
      <c r="BR38" s="133"/>
      <c r="BS38" s="133"/>
      <c r="BT38" s="133"/>
      <c r="BU38" s="133"/>
      <c r="BV38" s="134"/>
      <c r="BW38" s="134"/>
      <c r="BX38" s="134"/>
      <c r="BY38" s="134"/>
      <c r="BZ38" s="134"/>
      <c r="CA38" s="134"/>
      <c r="CB38" s="134"/>
    </row>
    <row r="39" spans="6:80" s="13" customFormat="1" ht="19.5" customHeight="1">
      <c r="F39" s="333" t="s">
        <v>200</v>
      </c>
      <c r="G39" s="299"/>
      <c r="H39" s="334" t="str">
        <f>(IF(ISBLANK($AZ$29),"",BU29))</f>
        <v>SV Spexard</v>
      </c>
      <c r="I39" s="334"/>
      <c r="J39" s="334"/>
      <c r="K39" s="334"/>
      <c r="L39" s="334"/>
      <c r="M39" s="334"/>
      <c r="N39" s="334"/>
      <c r="O39" s="334"/>
      <c r="P39" s="334"/>
      <c r="Q39" s="334"/>
      <c r="R39" s="334"/>
      <c r="S39" s="334"/>
      <c r="T39" s="334"/>
      <c r="U39" s="334"/>
      <c r="V39" s="334"/>
      <c r="W39" s="334"/>
      <c r="X39" s="334"/>
      <c r="Y39" s="334"/>
      <c r="Z39" s="334"/>
      <c r="AA39" s="334"/>
      <c r="AB39" s="334"/>
      <c r="AC39" s="334"/>
      <c r="AD39" s="334"/>
      <c r="AE39" s="334"/>
      <c r="AF39" s="334"/>
      <c r="AG39" s="335"/>
      <c r="AH39" s="298">
        <f>(IF(ISBLANK($AZ$29),"",BN29))</f>
        <v>2</v>
      </c>
      <c r="AI39" s="299"/>
      <c r="AJ39" s="300"/>
      <c r="AK39" s="299">
        <f>(IF(ISBLANK($AZ$29),"",BO29))</f>
        <v>6</v>
      </c>
      <c r="AL39" s="299"/>
      <c r="AM39" s="299"/>
      <c r="AN39" s="298">
        <f>(IF(ISBLANK($AZ$29),"",BP29))</f>
        <v>5</v>
      </c>
      <c r="AO39" s="299"/>
      <c r="AP39" s="299"/>
      <c r="AQ39" s="61" t="s">
        <v>12</v>
      </c>
      <c r="AR39" s="299">
        <f>(IF(ISBLANK($AZ$29),"",BR29))</f>
        <v>0</v>
      </c>
      <c r="AS39" s="299"/>
      <c r="AT39" s="299"/>
      <c r="AU39" s="319">
        <f>(IF(ISBLANK($AZ$29),"",BS29))</f>
        <v>5</v>
      </c>
      <c r="AV39" s="320"/>
      <c r="AW39" s="321"/>
      <c r="BE39" s="76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  <c r="BT39" s="133"/>
      <c r="BU39" s="133"/>
      <c r="BV39" s="134"/>
      <c r="BW39" s="134"/>
      <c r="BX39" s="134"/>
      <c r="BY39" s="134"/>
      <c r="BZ39" s="134"/>
      <c r="CA39" s="134"/>
      <c r="CB39" s="134"/>
    </row>
    <row r="40" spans="6:80" s="13" customFormat="1" ht="19.5" customHeight="1">
      <c r="F40" s="346" t="s">
        <v>201</v>
      </c>
      <c r="G40" s="294"/>
      <c r="H40" s="347" t="str">
        <f>(IF(ISBLANK($AZ$29),"",BU30))</f>
        <v>FS Wilanow Warschau I (PL)</v>
      </c>
      <c r="I40" s="347"/>
      <c r="J40" s="347"/>
      <c r="K40" s="347"/>
      <c r="L40" s="347"/>
      <c r="M40" s="347"/>
      <c r="N40" s="347"/>
      <c r="O40" s="347"/>
      <c r="P40" s="347"/>
      <c r="Q40" s="347"/>
      <c r="R40" s="347"/>
      <c r="S40" s="347"/>
      <c r="T40" s="347"/>
      <c r="U40" s="347"/>
      <c r="V40" s="347"/>
      <c r="W40" s="347"/>
      <c r="X40" s="347"/>
      <c r="Y40" s="347"/>
      <c r="Z40" s="347"/>
      <c r="AA40" s="347"/>
      <c r="AB40" s="347"/>
      <c r="AC40" s="347"/>
      <c r="AD40" s="347"/>
      <c r="AE40" s="347"/>
      <c r="AF40" s="347"/>
      <c r="AG40" s="348"/>
      <c r="AH40" s="339">
        <f>(IF(ISBLANK($AZ$29),"",BN30))</f>
        <v>2</v>
      </c>
      <c r="AI40" s="294"/>
      <c r="AJ40" s="343"/>
      <c r="AK40" s="294">
        <f>(IF(ISBLANK($AZ$29),"",BO30))</f>
        <v>3</v>
      </c>
      <c r="AL40" s="294"/>
      <c r="AM40" s="294"/>
      <c r="AN40" s="339">
        <f>(IF(ISBLANK($AZ$29),"",BP30))</f>
        <v>2</v>
      </c>
      <c r="AO40" s="294"/>
      <c r="AP40" s="294"/>
      <c r="AQ40" s="62" t="s">
        <v>12</v>
      </c>
      <c r="AR40" s="294">
        <f>(IF(ISBLANK($AZ$29),"",BR30))</f>
        <v>3</v>
      </c>
      <c r="AS40" s="294"/>
      <c r="AT40" s="294"/>
      <c r="AU40" s="330">
        <f>(IF(ISBLANK($AZ$29),"",BS30))</f>
        <v>-1</v>
      </c>
      <c r="AV40" s="331"/>
      <c r="AW40" s="332"/>
      <c r="BE40" s="76"/>
      <c r="BF40" s="133"/>
      <c r="BG40" s="133"/>
      <c r="BH40" s="133"/>
      <c r="BI40" s="133"/>
      <c r="BJ40" s="133"/>
      <c r="BK40" s="133"/>
      <c r="BL40" s="133"/>
      <c r="BM40" s="133"/>
      <c r="BN40" s="133"/>
      <c r="BO40" s="133"/>
      <c r="BP40" s="133"/>
      <c r="BQ40" s="133"/>
      <c r="BR40" s="133"/>
      <c r="BS40" s="133"/>
      <c r="BT40" s="133"/>
      <c r="BU40" s="133"/>
      <c r="BV40" s="134"/>
      <c r="BW40" s="134"/>
      <c r="BX40" s="134"/>
      <c r="BY40" s="134"/>
      <c r="BZ40" s="134"/>
      <c r="CA40" s="134"/>
      <c r="CB40" s="134"/>
    </row>
    <row r="41" spans="6:80" s="13" customFormat="1" ht="19.5" customHeight="1">
      <c r="F41" s="366" t="s">
        <v>179</v>
      </c>
      <c r="G41" s="323"/>
      <c r="H41" s="367" t="str">
        <f>(IF(ISBLANK($AZ$29),"",BU31))</f>
        <v>FSC Rheda</v>
      </c>
      <c r="I41" s="367"/>
      <c r="J41" s="367"/>
      <c r="K41" s="367"/>
      <c r="L41" s="367"/>
      <c r="M41" s="367"/>
      <c r="N41" s="367"/>
      <c r="O41" s="367"/>
      <c r="P41" s="367"/>
      <c r="Q41" s="367"/>
      <c r="R41" s="367"/>
      <c r="S41" s="367"/>
      <c r="T41" s="367"/>
      <c r="U41" s="367"/>
      <c r="V41" s="367"/>
      <c r="W41" s="367"/>
      <c r="X41" s="367"/>
      <c r="Y41" s="367"/>
      <c r="Z41" s="367"/>
      <c r="AA41" s="367"/>
      <c r="AB41" s="367"/>
      <c r="AC41" s="367"/>
      <c r="AD41" s="367"/>
      <c r="AE41" s="367"/>
      <c r="AF41" s="367"/>
      <c r="AG41" s="368"/>
      <c r="AH41" s="322">
        <f>(IF(ISBLANK($AZ$29),"",BN31))</f>
        <v>2</v>
      </c>
      <c r="AI41" s="323"/>
      <c r="AJ41" s="341"/>
      <c r="AK41" s="323">
        <f>(IF(ISBLANK($AZ$29),"",BO31))</f>
        <v>0</v>
      </c>
      <c r="AL41" s="323"/>
      <c r="AM41" s="323"/>
      <c r="AN41" s="322">
        <f>(IF(ISBLANK($AZ$29),"",BP31))</f>
        <v>1</v>
      </c>
      <c r="AO41" s="323"/>
      <c r="AP41" s="323"/>
      <c r="AQ41" s="97" t="s">
        <v>12</v>
      </c>
      <c r="AR41" s="323">
        <f>(IF(ISBLANK($AZ$29),"",BR31))</f>
        <v>5</v>
      </c>
      <c r="AS41" s="323"/>
      <c r="AT41" s="323"/>
      <c r="AU41" s="324">
        <f>(IF(ISBLANK($AZ$29),"",BS31))</f>
        <v>-4</v>
      </c>
      <c r="AV41" s="325"/>
      <c r="AW41" s="326"/>
      <c r="BE41" s="76"/>
      <c r="BF41" s="133"/>
      <c r="BG41" s="133"/>
      <c r="BH41" s="133"/>
      <c r="BI41" s="133"/>
      <c r="BJ41" s="133"/>
      <c r="BK41" s="133"/>
      <c r="BL41" s="133"/>
      <c r="BM41" s="133"/>
      <c r="BN41" s="133"/>
      <c r="BO41" s="133"/>
      <c r="BP41" s="133"/>
      <c r="BQ41" s="133"/>
      <c r="BR41" s="133"/>
      <c r="BS41" s="133"/>
      <c r="BT41" s="133"/>
      <c r="BU41" s="133"/>
      <c r="BV41" s="134"/>
      <c r="BW41" s="134"/>
      <c r="BX41" s="134"/>
      <c r="BY41" s="134"/>
      <c r="BZ41" s="134"/>
      <c r="CA41" s="134"/>
      <c r="CB41" s="134"/>
    </row>
  </sheetData>
  <sheetProtection/>
  <mergeCells count="71">
    <mergeCell ref="AU22:BY22"/>
    <mergeCell ref="AU23:BY23"/>
    <mergeCell ref="AU24:BY24"/>
    <mergeCell ref="F40:G40"/>
    <mergeCell ref="H40:AG40"/>
    <mergeCell ref="BB29:BC29"/>
    <mergeCell ref="AW29:AX29"/>
    <mergeCell ref="AZ29:BA29"/>
    <mergeCell ref="AZ31:BA31"/>
    <mergeCell ref="BB31:BC31"/>
    <mergeCell ref="AU41:AW41"/>
    <mergeCell ref="AH40:AJ40"/>
    <mergeCell ref="AK40:AM40"/>
    <mergeCell ref="F41:G41"/>
    <mergeCell ref="H41:AG41"/>
    <mergeCell ref="AU40:AW40"/>
    <mergeCell ref="AR40:AT40"/>
    <mergeCell ref="AN41:AP41"/>
    <mergeCell ref="AR41:AT41"/>
    <mergeCell ref="AN40:AP40"/>
    <mergeCell ref="F39:G39"/>
    <mergeCell ref="AN39:AP39"/>
    <mergeCell ref="AH41:AJ41"/>
    <mergeCell ref="AK41:AM41"/>
    <mergeCell ref="F38:AG38"/>
    <mergeCell ref="D31:I31"/>
    <mergeCell ref="AW31:AX31"/>
    <mergeCell ref="AF33:AV33"/>
    <mergeCell ref="AH39:AJ39"/>
    <mergeCell ref="AK39:AM39"/>
    <mergeCell ref="AU38:AW38"/>
    <mergeCell ref="AN38:AT38"/>
    <mergeCell ref="AU39:AW39"/>
    <mergeCell ref="AR39:AT39"/>
    <mergeCell ref="B32:BC32"/>
    <mergeCell ref="J28:N28"/>
    <mergeCell ref="B31:C31"/>
    <mergeCell ref="O29:AD29"/>
    <mergeCell ref="AF29:AV29"/>
    <mergeCell ref="AF31:AV31"/>
    <mergeCell ref="H39:AG39"/>
    <mergeCell ref="AH38:AJ38"/>
    <mergeCell ref="AK38:AM38"/>
    <mergeCell ref="BB28:BC28"/>
    <mergeCell ref="AW28:BA28"/>
    <mergeCell ref="B30:BC30"/>
    <mergeCell ref="O31:AD31"/>
    <mergeCell ref="AW33:AX33"/>
    <mergeCell ref="O33:AD33"/>
    <mergeCell ref="D33:I33"/>
    <mergeCell ref="B2:BC4"/>
    <mergeCell ref="O24:AS24"/>
    <mergeCell ref="M24:N24"/>
    <mergeCell ref="M21:AS21"/>
    <mergeCell ref="M22:N22"/>
    <mergeCell ref="M14:AS17"/>
    <mergeCell ref="O22:AS22"/>
    <mergeCell ref="M23:N23"/>
    <mergeCell ref="O23:AS23"/>
    <mergeCell ref="B5:BC5"/>
    <mergeCell ref="B28:C28"/>
    <mergeCell ref="J31:N31"/>
    <mergeCell ref="O28:AV28"/>
    <mergeCell ref="D28:I28"/>
    <mergeCell ref="B29:C29"/>
    <mergeCell ref="J29:N29"/>
    <mergeCell ref="D29:I29"/>
    <mergeCell ref="AZ33:BA33"/>
    <mergeCell ref="B33:C33"/>
    <mergeCell ref="J33:N33"/>
    <mergeCell ref="BB33:BC33"/>
  </mergeCells>
  <conditionalFormatting sqref="F39:AW39">
    <cfRule type="expression" priority="1" dxfId="1" stopIfTrue="1">
      <formula>ISBLANK($AZ$33)</formula>
    </cfRule>
    <cfRule type="expression" priority="2" dxfId="0" stopIfTrue="1">
      <formula>($AK$39=$AK$40)*AND($AU$39=$AU$40)*AND($AN$39=$AN$40)</formula>
    </cfRule>
  </conditionalFormatting>
  <conditionalFormatting sqref="F40:AW40">
    <cfRule type="expression" priority="3" dxfId="1" stopIfTrue="1">
      <formula>ISBLANK($AZ$33)</formula>
    </cfRule>
    <cfRule type="expression" priority="4" dxfId="0" stopIfTrue="1">
      <formula>($AK$39=$AK$40)*AND($AU$39=$AU$40)*AND($AN$39=$AN$40)</formula>
    </cfRule>
    <cfRule type="expression" priority="5" dxfId="0" stopIfTrue="1">
      <formula>($AK$41=$AK$40)*AND($AU$41=$AU$40)*AND($AN$41=$AN$40)</formula>
    </cfRule>
  </conditionalFormatting>
  <conditionalFormatting sqref="F41:AW41">
    <cfRule type="expression" priority="6" dxfId="1" stopIfTrue="1">
      <formula>ISBLANK($AZ$33)</formula>
    </cfRule>
    <cfRule type="expression" priority="7" dxfId="0" stopIfTrue="1">
      <formula>($AK$41=$AK$40)*AND($AU$41=$AU$40)*AND($AN$41=$AN$40)</formula>
    </cfRule>
  </conditionalFormatting>
  <printOptions/>
  <pageMargins left="0.3937007874015748" right="0.3937007874015748" top="0.3937007874015748" bottom="0.3937007874015748" header="0" footer="0"/>
  <pageSetup horizontalDpi="600" verticalDpi="600" orientation="portrait" paperSize="9" scale="97" r:id="rId1"/>
  <headerFooter alignWithMargins="0">
    <oddFooter>&amp;L&amp;A&amp;Cwww.kadmo.de&amp;R&amp;F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Pohle &amp; Rehling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MSV Duisburg</dc:title>
  <dc:subject/>
  <dc:creator>Moczyk</dc:creator>
  <cp:keywords/>
  <dc:description/>
  <cp:lastModifiedBy>Vanessa</cp:lastModifiedBy>
  <cp:lastPrinted>2013-05-30T16:26:17Z</cp:lastPrinted>
  <dcterms:created xsi:type="dcterms:W3CDTF">2005-11-22T10:46:25Z</dcterms:created>
  <dcterms:modified xsi:type="dcterms:W3CDTF">2013-06-01T19:00:41Z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